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EstaPasta_de_trabalho" autoCompressPictures="0"/>
  <bookViews>
    <workbookView xWindow="585" yWindow="585" windowWidth="15480" windowHeight="11640" tabRatio="500" firstSheet="1" activeTab="5"/>
  </bookViews>
  <sheets>
    <sheet name="Lote Único" sheetId="1" state="hidden" r:id="rId1"/>
    <sheet name="Lote 1" sheetId="3" r:id="rId2"/>
    <sheet name="Lote 2" sheetId="4" r:id="rId3"/>
    <sheet name="Lote 3" sheetId="5" r:id="rId4"/>
    <sheet name="Lote 4" sheetId="8" r:id="rId5"/>
    <sheet name="Lote 5" sheetId="9" r:id="rId6"/>
  </sheets>
  <definedNames>
    <definedName name="_xlnm.Print_Area" localSheetId="1">'Lote 1'!$A$3:$G$1000</definedName>
    <definedName name="_xlnm.Print_Area" localSheetId="2">'Lote 2'!$A$3:$G$62</definedName>
    <definedName name="_xlnm.Print_Area" localSheetId="3">'Lote 3'!$A$4:$G$63</definedName>
    <definedName name="_xlnm.Print_Area" localSheetId="4">'Lote 4'!$A$3:$G$176</definedName>
    <definedName name="_xlnm.Print_Area" localSheetId="5">'Lote 5'!$A$3:$G$290</definedName>
    <definedName name="_xlnm.Print_Area" localSheetId="0">'Lote Único'!$A$3:$G$1061</definedName>
    <definedName name="_xlnm.Print_Titles" localSheetId="1">'Lote 1'!$2:$2</definedName>
    <definedName name="_xlnm.Print_Titles" localSheetId="2">'Lote 2'!$2:$2</definedName>
    <definedName name="_xlnm.Print_Titles" localSheetId="3">'Lote 3'!$2:$2</definedName>
    <definedName name="_xlnm.Print_Titles" localSheetId="4">'Lote 4'!$2:$2</definedName>
    <definedName name="_xlnm.Print_Titles" localSheetId="5">'Lote 5'!$2:$2</definedName>
    <definedName name="_xlnm.Print_Titles" localSheetId="0">'Lote Único'!$2:$2</definedName>
    <definedName name="Z_0F011CE9_21A5_4EC3_A343_285D5E9426AC_.wvu.Cols" localSheetId="1" hidden="1">'Lote 1'!$J:$J,'Lote 1'!$I:$I</definedName>
    <definedName name="Z_0F011CE9_21A5_4EC3_A343_285D5E9426AC_.wvu.Cols" localSheetId="2" hidden="1">'Lote 2'!$J:$J,'Lote 2'!$I:$I</definedName>
    <definedName name="Z_0F011CE9_21A5_4EC3_A343_285D5E9426AC_.wvu.Cols" localSheetId="3" hidden="1">'Lote 3'!$J:$J,'Lote 3'!$I:$I</definedName>
    <definedName name="Z_0F011CE9_21A5_4EC3_A343_285D5E9426AC_.wvu.Cols" localSheetId="4" hidden="1">'Lote 4'!$J:$J,'Lote 4'!$I:$I</definedName>
    <definedName name="Z_0F011CE9_21A5_4EC3_A343_285D5E9426AC_.wvu.Cols" localSheetId="5" hidden="1">'Lote 5'!$J:$J,'Lote 5'!$I:$I</definedName>
    <definedName name="Z_0F011CE9_21A5_4EC3_A343_285D5E9426AC_.wvu.Cols" localSheetId="0" hidden="1">'Lote Único'!$J:$J,'Lote Único'!$I:$I</definedName>
    <definedName name="Z_0F011CE9_21A5_4EC3_A343_285D5E9426AC_.wvu.PrintArea" localSheetId="1" hidden="1">'Lote 1'!$A$3:$G$295</definedName>
    <definedName name="Z_0F011CE9_21A5_4EC3_A343_285D5E9426AC_.wvu.PrintArea" localSheetId="2" hidden="1">'Lote 2'!#REF!</definedName>
    <definedName name="Z_0F011CE9_21A5_4EC3_A343_285D5E9426AC_.wvu.PrintArea" localSheetId="3" hidden="1">'Lote 3'!#REF!</definedName>
    <definedName name="Z_0F011CE9_21A5_4EC3_A343_285D5E9426AC_.wvu.PrintArea" localSheetId="4" hidden="1">'Lote 4'!#REF!</definedName>
    <definedName name="Z_0F011CE9_21A5_4EC3_A343_285D5E9426AC_.wvu.PrintArea" localSheetId="5" hidden="1">'Lote 5'!#REF!</definedName>
    <definedName name="Z_0F011CE9_21A5_4EC3_A343_285D5E9426AC_.wvu.PrintArea" localSheetId="0" hidden="1">'Lote Único'!$A$3:$G$295</definedName>
    <definedName name="Z_0F011CE9_21A5_4EC3_A343_285D5E9426AC_.wvu.PrintTitles" localSheetId="1" hidden="1">'Lote 1'!$2:$2</definedName>
    <definedName name="Z_0F011CE9_21A5_4EC3_A343_285D5E9426AC_.wvu.PrintTitles" localSheetId="2" hidden="1">'Lote 2'!$2:$2</definedName>
    <definedName name="Z_0F011CE9_21A5_4EC3_A343_285D5E9426AC_.wvu.PrintTitles" localSheetId="3" hidden="1">'Lote 3'!$2:$2</definedName>
    <definedName name="Z_0F011CE9_21A5_4EC3_A343_285D5E9426AC_.wvu.PrintTitles" localSheetId="4" hidden="1">'Lote 4'!$2:$2</definedName>
    <definedName name="Z_0F011CE9_21A5_4EC3_A343_285D5E9426AC_.wvu.PrintTitles" localSheetId="5" hidden="1">'Lote 5'!$2:$2</definedName>
    <definedName name="Z_0F011CE9_21A5_4EC3_A343_285D5E9426AC_.wvu.PrintTitles" localSheetId="0" hidden="1">'Lote Único'!$2:$2</definedName>
    <definedName name="Z_0F011CE9_21A5_4EC3_A343_285D5E9426AC_.wvu.Rows" localSheetId="1" hidden="1">'Lote 1'!#REF!,'Lote 1'!#REF!,'Lote 1'!#REF!,'Lote 1'!#REF!,'Lote 1'!#REF!,'Lote 1'!#REF!,'Lote 1'!#REF!,'Lote 1'!#REF!,'Lote 1'!#REF!,'Lote 1'!#REF!,'Lote 1'!#REF!,'Lote 1'!#REF!,'Lote 1'!#REF!,'Lote 1'!#REF!,'Lote 1'!#REF!,'Lote 1'!#REF!,'Lote 1'!#REF!,'Lote 1'!#REF!,'Lote 1'!#REF!,'Lote 1'!#REF!,'Lote 1'!#REF!,'Lote 1'!#REF!,'Lote 1'!#REF!</definedName>
    <definedName name="Z_0F011CE9_21A5_4EC3_A343_285D5E9426AC_.wvu.Rows" localSheetId="2" hidden="1">'Lote 2'!#REF!,'Lote 2'!#REF!,'Lote 2'!#REF!,'Lote 2'!#REF!,'Lote 2'!#REF!,'Lote 2'!#REF!,'Lote 2'!#REF!,'Lote 2'!#REF!,'Lote 2'!#REF!,'Lote 2'!#REF!,'Lote 2'!#REF!,'Lote 2'!#REF!,'Lote 2'!#REF!,'Lote 2'!#REF!,'Lote 2'!#REF!,'Lote 2'!#REF!,'Lote 2'!#REF!,'Lote 2'!#REF!,'Lote 2'!#REF!,'Lote 2'!#REF!,'Lote 2'!#REF!,'Lote 2'!#REF!,'Lote 2'!#REF!</definedName>
    <definedName name="Z_0F011CE9_21A5_4EC3_A343_285D5E9426AC_.wvu.Rows" localSheetId="3" hidden="1">'Lote 3'!#REF!,'Lote 3'!#REF!,'Lote 3'!#REF!,'Lote 3'!#REF!,'Lote 3'!#REF!,'Lote 3'!#REF!,'Lote 3'!#REF!,'Lote 3'!#REF!,'Lote 3'!#REF!,'Lote 3'!#REF!,'Lote 3'!#REF!,'Lote 3'!#REF!,'Lote 3'!#REF!,'Lote 3'!#REF!,'Lote 3'!#REF!,'Lote 3'!#REF!,'Lote 3'!#REF!,'Lote 3'!#REF!,'Lote 3'!#REF!,'Lote 3'!#REF!,'Lote 3'!#REF!,'Lote 3'!#REF!,'Lote 3'!#REF!</definedName>
    <definedName name="Z_0F011CE9_21A5_4EC3_A343_285D5E9426AC_.wvu.Rows" localSheetId="4" hidden="1">'Lote 4'!#REF!,'Lote 4'!#REF!,'Lote 4'!#REF!,'Lote 4'!#REF!,'Lote 4'!#REF!,'Lote 4'!#REF!,'Lote 4'!#REF!,'Lote 4'!#REF!,'Lote 4'!#REF!,'Lote 4'!#REF!,'Lote 4'!#REF!,'Lote 4'!#REF!,'Lote 4'!#REF!,'Lote 4'!#REF!,'Lote 4'!#REF!,'Lote 4'!#REF!,'Lote 4'!#REF!,'Lote 4'!#REF!,'Lote 4'!#REF!,'Lote 4'!#REF!,'Lote 4'!#REF!,'Lote 4'!#REF!,'Lote 4'!#REF!</definedName>
    <definedName name="Z_0F011CE9_21A5_4EC3_A343_285D5E9426AC_.wvu.Rows" localSheetId="5" hidden="1">'Lote 5'!#REF!,'Lote 5'!#REF!,'Lote 5'!#REF!,'Lote 5'!#REF!,'Lote 5'!#REF!,'Lote 5'!#REF!,'Lote 5'!#REF!,'Lote 5'!#REF!,'Lote 5'!#REF!,'Lote 5'!#REF!,'Lote 5'!#REF!,'Lote 5'!#REF!,'Lote 5'!#REF!,'Lote 5'!#REF!,'Lote 5'!#REF!,'Lote 5'!#REF!,'Lote 5'!#REF!,'Lote 5'!#REF!,'Lote 5'!#REF!,'Lote 5'!#REF!,'Lote 5'!#REF!,'Lote 5'!#REF!,'Lote 5'!#REF!</definedName>
    <definedName name="Z_0F011CE9_21A5_4EC3_A343_285D5E9426AC_.wvu.Rows" localSheetId="0" hidden="1">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Único'!#REF!,'Lote Único'!#REF!</definedName>
    <definedName name="Z_8C681E50_5547_8049_8919_D63CE447B1A1_.wvu.Cols" localSheetId="1" hidden="1">'Lote 1'!$J:$J</definedName>
    <definedName name="Z_8C681E50_5547_8049_8919_D63CE447B1A1_.wvu.Cols" localSheetId="2" hidden="1">'Lote 2'!$J:$J</definedName>
    <definedName name="Z_8C681E50_5547_8049_8919_D63CE447B1A1_.wvu.Cols" localSheetId="3" hidden="1">'Lote 3'!$J:$J</definedName>
    <definedName name="Z_8C681E50_5547_8049_8919_D63CE447B1A1_.wvu.Cols" localSheetId="4" hidden="1">'Lote 4'!$J:$J</definedName>
    <definedName name="Z_8C681E50_5547_8049_8919_D63CE447B1A1_.wvu.Cols" localSheetId="5" hidden="1">'Lote 5'!$J:$J</definedName>
    <definedName name="Z_8C681E50_5547_8049_8919_D63CE447B1A1_.wvu.Cols" localSheetId="0" hidden="1">'Lote Único'!$J:$J</definedName>
    <definedName name="Z_8C681E50_5547_8049_8919_D63CE447B1A1_.wvu.PrintArea" localSheetId="1" hidden="1">'Lote 1'!$A$3:$G$295</definedName>
    <definedName name="Z_8C681E50_5547_8049_8919_D63CE447B1A1_.wvu.PrintArea" localSheetId="2" hidden="1">'Lote 2'!#REF!</definedName>
    <definedName name="Z_8C681E50_5547_8049_8919_D63CE447B1A1_.wvu.PrintArea" localSheetId="3" hidden="1">'Lote 3'!#REF!</definedName>
    <definedName name="Z_8C681E50_5547_8049_8919_D63CE447B1A1_.wvu.PrintArea" localSheetId="4" hidden="1">'Lote 4'!#REF!</definedName>
    <definedName name="Z_8C681E50_5547_8049_8919_D63CE447B1A1_.wvu.PrintArea" localSheetId="5" hidden="1">'Lote 5'!#REF!</definedName>
    <definedName name="Z_8C681E50_5547_8049_8919_D63CE447B1A1_.wvu.PrintArea" localSheetId="0" hidden="1">'Lote Único'!$A$3:$G$295</definedName>
    <definedName name="Z_8C681E50_5547_8049_8919_D63CE447B1A1_.wvu.PrintTitles" localSheetId="1" hidden="1">'Lote 1'!$2:$2</definedName>
    <definedName name="Z_8C681E50_5547_8049_8919_D63CE447B1A1_.wvu.PrintTitles" localSheetId="2" hidden="1">'Lote 2'!$2:$2</definedName>
    <definedName name="Z_8C681E50_5547_8049_8919_D63CE447B1A1_.wvu.PrintTitles" localSheetId="3" hidden="1">'Lote 3'!$2:$2</definedName>
    <definedName name="Z_8C681E50_5547_8049_8919_D63CE447B1A1_.wvu.PrintTitles" localSheetId="4" hidden="1">'Lote 4'!$2:$2</definedName>
    <definedName name="Z_8C681E50_5547_8049_8919_D63CE447B1A1_.wvu.PrintTitles" localSheetId="5" hidden="1">'Lote 5'!$2:$2</definedName>
    <definedName name="Z_8C681E50_5547_8049_8919_D63CE447B1A1_.wvu.PrintTitles" localSheetId="0" hidden="1">'Lote Único'!$2:$2</definedName>
  </definedNames>
  <calcPr calcId="125725"/>
  <customWorkbookViews>
    <customWorkbookView name="Armando Uema - Personal View" guid="{8C681E50-5547-8049-8919-D63CE447B1A1}" mergeInterval="0" personalView="1" xWindow="29" yWindow="83" windowWidth="1346" windowHeight="946" tabRatio="500" activeSheetId="1"/>
    <customWorkbookView name="ajsilva - Modo de exibição pessoal" guid="{0F011CE9-21A5-4EC3-A343-285D5E9426AC}" mergeInterval="0" personalView="1" maximized="1" xWindow="1" yWindow="1" windowWidth="1436" windowHeight="680" tabRatio="500" activeSheetId="1"/>
  </customWorkbookViews>
</workbook>
</file>

<file path=xl/calcChain.xml><?xml version="1.0" encoding="utf-8"?>
<calcChain xmlns="http://schemas.openxmlformats.org/spreadsheetml/2006/main">
  <c r="P117" i="8"/>
  <c r="N117"/>
  <c r="M117"/>
  <c r="L117"/>
  <c r="K117"/>
  <c r="P116"/>
  <c r="N116"/>
  <c r="M116"/>
  <c r="L116"/>
  <c r="K116"/>
  <c r="P115"/>
  <c r="N115"/>
  <c r="M115"/>
  <c r="L115"/>
  <c r="K115"/>
  <c r="P114"/>
  <c r="N114"/>
  <c r="M114"/>
  <c r="L114"/>
  <c r="K114"/>
  <c r="P113"/>
  <c r="N113"/>
  <c r="M113"/>
  <c r="L113"/>
  <c r="K113"/>
  <c r="P112"/>
  <c r="N112"/>
  <c r="M112"/>
  <c r="L112"/>
  <c r="K112"/>
  <c r="P111"/>
  <c r="N111"/>
  <c r="M111"/>
  <c r="L111"/>
  <c r="K111"/>
  <c r="P110"/>
  <c r="N110"/>
  <c r="M110"/>
  <c r="L110"/>
  <c r="K110"/>
  <c r="P109"/>
  <c r="N109"/>
  <c r="M109"/>
  <c r="L109"/>
  <c r="K109"/>
  <c r="P108"/>
  <c r="N108"/>
  <c r="M108"/>
  <c r="L108"/>
  <c r="K108"/>
  <c r="P107"/>
  <c r="N107"/>
  <c r="M107"/>
  <c r="L107"/>
  <c r="K107"/>
  <c r="P106"/>
  <c r="N106"/>
  <c r="M106"/>
  <c r="L106"/>
  <c r="K106"/>
  <c r="N105"/>
  <c r="M105"/>
  <c r="L105"/>
  <c r="K105"/>
  <c r="P98"/>
  <c r="N98"/>
  <c r="M98"/>
  <c r="L98"/>
  <c r="K98"/>
  <c r="P97"/>
  <c r="N97"/>
  <c r="M97"/>
  <c r="L97"/>
  <c r="K97"/>
  <c r="P96"/>
  <c r="N96"/>
  <c r="M96"/>
  <c r="L96"/>
  <c r="K96"/>
  <c r="P95"/>
  <c r="N95"/>
  <c r="M95"/>
  <c r="L95"/>
  <c r="K95"/>
  <c r="P94"/>
  <c r="N94"/>
  <c r="M94"/>
  <c r="L94"/>
  <c r="K94"/>
  <c r="P93"/>
  <c r="N93"/>
  <c r="M93"/>
  <c r="L93"/>
  <c r="K93"/>
  <c r="P92"/>
  <c r="N92"/>
  <c r="M92"/>
  <c r="L92"/>
  <c r="K92"/>
  <c r="P91"/>
  <c r="N91"/>
  <c r="M91"/>
  <c r="L91"/>
  <c r="K91"/>
  <c r="P90"/>
  <c r="N90"/>
  <c r="M90"/>
  <c r="L90"/>
  <c r="K90"/>
  <c r="P89"/>
  <c r="N89"/>
  <c r="M89"/>
  <c r="L89"/>
  <c r="K89"/>
  <c r="P88"/>
  <c r="N88"/>
  <c r="M88"/>
  <c r="L88"/>
  <c r="K88"/>
  <c r="P87"/>
  <c r="N87"/>
  <c r="M87"/>
  <c r="L87"/>
  <c r="K87"/>
  <c r="N86"/>
  <c r="M86"/>
  <c r="L86"/>
  <c r="K86"/>
  <c r="P79"/>
  <c r="N79"/>
  <c r="M79"/>
  <c r="L79"/>
  <c r="K79"/>
  <c r="P78"/>
  <c r="N78"/>
  <c r="M78"/>
  <c r="L78"/>
  <c r="K78"/>
  <c r="P77"/>
  <c r="N77"/>
  <c r="M77"/>
  <c r="L77"/>
  <c r="K77"/>
  <c r="P76"/>
  <c r="N76"/>
  <c r="M76"/>
  <c r="L76"/>
  <c r="K76"/>
  <c r="P75"/>
  <c r="N75"/>
  <c r="M75"/>
  <c r="L75"/>
  <c r="K75"/>
  <c r="P74"/>
  <c r="N74"/>
  <c r="M74"/>
  <c r="L74"/>
  <c r="K74"/>
  <c r="P73"/>
  <c r="N73"/>
  <c r="M73"/>
  <c r="L73"/>
  <c r="K73"/>
  <c r="P72"/>
  <c r="N72"/>
  <c r="M72"/>
  <c r="L72"/>
  <c r="K72"/>
  <c r="P71"/>
  <c r="N71"/>
  <c r="M71"/>
  <c r="L71"/>
  <c r="K71"/>
  <c r="P70"/>
  <c r="N70"/>
  <c r="M70"/>
  <c r="L70"/>
  <c r="K70"/>
  <c r="P69"/>
  <c r="N69"/>
  <c r="M69"/>
  <c r="L69"/>
  <c r="K69"/>
  <c r="P68"/>
  <c r="N68"/>
  <c r="M68"/>
  <c r="L68"/>
  <c r="K68"/>
  <c r="N67"/>
  <c r="M67"/>
  <c r="L67"/>
  <c r="K67"/>
  <c r="P60"/>
  <c r="N60"/>
  <c r="M60"/>
  <c r="L60"/>
  <c r="K60"/>
  <c r="P59"/>
  <c r="N59"/>
  <c r="M59"/>
  <c r="L59"/>
  <c r="K59"/>
  <c r="P58"/>
  <c r="N58"/>
  <c r="M58"/>
  <c r="L58"/>
  <c r="K58"/>
  <c r="P57"/>
  <c r="N57"/>
  <c r="M57"/>
  <c r="L57"/>
  <c r="K57"/>
  <c r="P56"/>
  <c r="N56"/>
  <c r="M56"/>
  <c r="L56"/>
  <c r="K56"/>
  <c r="P55"/>
  <c r="N55"/>
  <c r="M55"/>
  <c r="L55"/>
  <c r="K55"/>
  <c r="P54"/>
  <c r="N54"/>
  <c r="M54"/>
  <c r="L54"/>
  <c r="K54"/>
  <c r="P53"/>
  <c r="N53"/>
  <c r="M53"/>
  <c r="L53"/>
  <c r="K53"/>
  <c r="P52"/>
  <c r="N52"/>
  <c r="M52"/>
  <c r="L52"/>
  <c r="K52"/>
  <c r="P51"/>
  <c r="N51"/>
  <c r="M51"/>
  <c r="L51"/>
  <c r="K51"/>
  <c r="P50"/>
  <c r="N50"/>
  <c r="M50"/>
  <c r="L50"/>
  <c r="K50"/>
  <c r="P49"/>
  <c r="N49"/>
  <c r="M49"/>
  <c r="L49"/>
  <c r="K49"/>
  <c r="N48"/>
  <c r="M48"/>
  <c r="L48"/>
  <c r="K48"/>
  <c r="P41"/>
  <c r="N41"/>
  <c r="M41"/>
  <c r="L41"/>
  <c r="K41"/>
  <c r="P40"/>
  <c r="N40"/>
  <c r="M40"/>
  <c r="L40"/>
  <c r="K40"/>
  <c r="P39"/>
  <c r="N39"/>
  <c r="M39"/>
  <c r="L39"/>
  <c r="K39"/>
  <c r="P38"/>
  <c r="N38"/>
  <c r="M38"/>
  <c r="L38"/>
  <c r="K38"/>
  <c r="P37"/>
  <c r="N37"/>
  <c r="M37"/>
  <c r="L37"/>
  <c r="K37"/>
  <c r="P36"/>
  <c r="N36"/>
  <c r="M36"/>
  <c r="L36"/>
  <c r="K36"/>
  <c r="P35"/>
  <c r="N35"/>
  <c r="M35"/>
  <c r="L35"/>
  <c r="K35"/>
  <c r="P34"/>
  <c r="N34"/>
  <c r="M34"/>
  <c r="L34"/>
  <c r="K34"/>
  <c r="P33"/>
  <c r="N33"/>
  <c r="M33"/>
  <c r="L33"/>
  <c r="K33"/>
  <c r="P32"/>
  <c r="N32"/>
  <c r="M32"/>
  <c r="L32"/>
  <c r="K32"/>
  <c r="P31"/>
  <c r="N31"/>
  <c r="M31"/>
  <c r="L31"/>
  <c r="K31"/>
  <c r="P30"/>
  <c r="N30"/>
  <c r="M30"/>
  <c r="L30"/>
  <c r="K30"/>
  <c r="N29"/>
  <c r="M29"/>
  <c r="L29"/>
  <c r="K29"/>
  <c r="P22"/>
  <c r="N22"/>
  <c r="M22"/>
  <c r="L22"/>
  <c r="K22"/>
  <c r="P21"/>
  <c r="N21"/>
  <c r="M21"/>
  <c r="L21"/>
  <c r="K21"/>
  <c r="P20"/>
  <c r="N20"/>
  <c r="M20"/>
  <c r="L20"/>
  <c r="K20"/>
  <c r="P19"/>
  <c r="N19"/>
  <c r="M19"/>
  <c r="L19"/>
  <c r="K19"/>
  <c r="P18"/>
  <c r="N18"/>
  <c r="M18"/>
  <c r="L18"/>
  <c r="K18"/>
  <c r="P17"/>
  <c r="N17"/>
  <c r="M17"/>
  <c r="L17"/>
  <c r="K17"/>
  <c r="P16"/>
  <c r="N16"/>
  <c r="M16"/>
  <c r="L16"/>
  <c r="K16"/>
  <c r="P15"/>
  <c r="N15"/>
  <c r="M15"/>
  <c r="L15"/>
  <c r="K15"/>
  <c r="P14"/>
  <c r="N14"/>
  <c r="M14"/>
  <c r="L14"/>
  <c r="K14"/>
  <c r="P13"/>
  <c r="N13"/>
  <c r="M13"/>
  <c r="L13"/>
  <c r="K13"/>
  <c r="P12"/>
  <c r="N12"/>
  <c r="M12"/>
  <c r="L12"/>
  <c r="K12"/>
  <c r="P11"/>
  <c r="N11"/>
  <c r="M11"/>
  <c r="L11"/>
  <c r="K11"/>
  <c r="N10"/>
  <c r="M10"/>
  <c r="L10"/>
  <c r="K10"/>
  <c r="G1000" i="3"/>
  <c r="G63" i="5"/>
  <c r="G290" i="9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K288" l="1"/>
  <c r="G288"/>
  <c r="D288"/>
  <c r="K287"/>
  <c r="G287"/>
  <c r="D287"/>
  <c r="K286"/>
  <c r="G286"/>
  <c r="D286"/>
  <c r="K285"/>
  <c r="G285"/>
  <c r="D285"/>
  <c r="K284"/>
  <c r="G284"/>
  <c r="D284"/>
  <c r="K283"/>
  <c r="G283"/>
  <c r="D283"/>
  <c r="K282"/>
  <c r="G282"/>
  <c r="D282"/>
  <c r="K281"/>
  <c r="G281"/>
  <c r="D281"/>
  <c r="K280"/>
  <c r="G280"/>
  <c r="D280"/>
  <c r="K279"/>
  <c r="G279"/>
  <c r="D279"/>
  <c r="K278"/>
  <c r="G278"/>
  <c r="D278"/>
  <c r="K277"/>
  <c r="G277"/>
  <c r="D277"/>
  <c r="K276"/>
  <c r="G276"/>
  <c r="D276"/>
  <c r="K269"/>
  <c r="G269"/>
  <c r="E269"/>
  <c r="D269"/>
  <c r="K268"/>
  <c r="G268"/>
  <c r="E268"/>
  <c r="D268"/>
  <c r="K267"/>
  <c r="G267"/>
  <c r="E267"/>
  <c r="D267"/>
  <c r="K266"/>
  <c r="G266"/>
  <c r="E266"/>
  <c r="D266"/>
  <c r="K265"/>
  <c r="G265"/>
  <c r="E265"/>
  <c r="D265"/>
  <c r="K264"/>
  <c r="G264"/>
  <c r="E264"/>
  <c r="D264"/>
  <c r="K263"/>
  <c r="G263"/>
  <c r="E263"/>
  <c r="D263"/>
  <c r="K262"/>
  <c r="G262"/>
  <c r="E262"/>
  <c r="D262"/>
  <c r="K261"/>
  <c r="G261"/>
  <c r="E261"/>
  <c r="D261"/>
  <c r="K260"/>
  <c r="G260"/>
  <c r="E260"/>
  <c r="D260"/>
  <c r="K259"/>
  <c r="G259"/>
  <c r="E259"/>
  <c r="D259"/>
  <c r="K258"/>
  <c r="G258"/>
  <c r="E258"/>
  <c r="D258"/>
  <c r="K257"/>
  <c r="G257"/>
  <c r="H269" s="1"/>
  <c r="E257"/>
  <c r="M257" s="1"/>
  <c r="D257"/>
  <c r="L257" s="1"/>
  <c r="K250"/>
  <c r="G250"/>
  <c r="D250"/>
  <c r="K249"/>
  <c r="G249"/>
  <c r="D249"/>
  <c r="K248"/>
  <c r="G248"/>
  <c r="D248"/>
  <c r="K247"/>
  <c r="G247"/>
  <c r="D247"/>
  <c r="K246"/>
  <c r="G246"/>
  <c r="D246"/>
  <c r="K245"/>
  <c r="G245"/>
  <c r="D245"/>
  <c r="K244"/>
  <c r="G244"/>
  <c r="D244"/>
  <c r="K243"/>
  <c r="G243"/>
  <c r="D243"/>
  <c r="K242"/>
  <c r="G242"/>
  <c r="D242"/>
  <c r="K241"/>
  <c r="G241"/>
  <c r="D241"/>
  <c r="K240"/>
  <c r="G240"/>
  <c r="D240"/>
  <c r="K239"/>
  <c r="G239"/>
  <c r="D239"/>
  <c r="K238"/>
  <c r="G238"/>
  <c r="D238"/>
  <c r="L238" s="1"/>
  <c r="L231"/>
  <c r="K231"/>
  <c r="G231"/>
  <c r="E231"/>
  <c r="L230"/>
  <c r="K230"/>
  <c r="G230"/>
  <c r="E230"/>
  <c r="L229"/>
  <c r="K229"/>
  <c r="G229"/>
  <c r="E229"/>
  <c r="M229" s="1"/>
  <c r="L228"/>
  <c r="K228"/>
  <c r="G228"/>
  <c r="F228"/>
  <c r="E228"/>
  <c r="L227"/>
  <c r="K227"/>
  <c r="G227"/>
  <c r="E227"/>
  <c r="L226"/>
  <c r="K226"/>
  <c r="G226"/>
  <c r="E226"/>
  <c r="L225"/>
  <c r="K225"/>
  <c r="G225"/>
  <c r="E225"/>
  <c r="L224"/>
  <c r="K224"/>
  <c r="G224"/>
  <c r="E224"/>
  <c r="F224" s="1"/>
  <c r="L223"/>
  <c r="K223"/>
  <c r="G223"/>
  <c r="E223"/>
  <c r="L222"/>
  <c r="K222"/>
  <c r="G222"/>
  <c r="E222"/>
  <c r="L221"/>
  <c r="K221"/>
  <c r="G221"/>
  <c r="E221"/>
  <c r="L220"/>
  <c r="K220"/>
  <c r="G220"/>
  <c r="E220"/>
  <c r="F220" s="1"/>
  <c r="L219"/>
  <c r="K219"/>
  <c r="G219"/>
  <c r="E219"/>
  <c r="M219" s="1"/>
  <c r="L212"/>
  <c r="K212"/>
  <c r="G212"/>
  <c r="E212"/>
  <c r="L211"/>
  <c r="K211"/>
  <c r="G211"/>
  <c r="E211"/>
  <c r="L210"/>
  <c r="K210"/>
  <c r="G210"/>
  <c r="E210"/>
  <c r="L209"/>
  <c r="K209"/>
  <c r="G209"/>
  <c r="E209"/>
  <c r="F209" s="1"/>
  <c r="L208"/>
  <c r="K208"/>
  <c r="G208"/>
  <c r="E208"/>
  <c r="L207"/>
  <c r="K207"/>
  <c r="G207"/>
  <c r="E207"/>
  <c r="L206"/>
  <c r="K206"/>
  <c r="G206"/>
  <c r="E206"/>
  <c r="L205"/>
  <c r="K205"/>
  <c r="G205"/>
  <c r="F205"/>
  <c r="E205"/>
  <c r="L204"/>
  <c r="K204"/>
  <c r="G204"/>
  <c r="E204"/>
  <c r="L203"/>
  <c r="K203"/>
  <c r="G203"/>
  <c r="E203"/>
  <c r="L202"/>
  <c r="K202"/>
  <c r="G202"/>
  <c r="E202"/>
  <c r="L201"/>
  <c r="K201"/>
  <c r="G201"/>
  <c r="E201"/>
  <c r="F201" s="1"/>
  <c r="L200"/>
  <c r="K200"/>
  <c r="G200"/>
  <c r="E200"/>
  <c r="L193"/>
  <c r="K193"/>
  <c r="G193"/>
  <c r="L192"/>
  <c r="K192"/>
  <c r="G192"/>
  <c r="E192"/>
  <c r="L191"/>
  <c r="K191"/>
  <c r="G191"/>
  <c r="E191"/>
  <c r="L190"/>
  <c r="K190"/>
  <c r="G190"/>
  <c r="E190"/>
  <c r="F190" s="1"/>
  <c r="L189"/>
  <c r="K189"/>
  <c r="G189"/>
  <c r="E189"/>
  <c r="L188"/>
  <c r="K188"/>
  <c r="G188"/>
  <c r="E188"/>
  <c r="L187"/>
  <c r="K187"/>
  <c r="G187"/>
  <c r="E187"/>
  <c r="L186"/>
  <c r="K186"/>
  <c r="G186"/>
  <c r="E186"/>
  <c r="F186" s="1"/>
  <c r="L185"/>
  <c r="K185"/>
  <c r="G185"/>
  <c r="E185"/>
  <c r="L184"/>
  <c r="K184"/>
  <c r="G184"/>
  <c r="E184"/>
  <c r="L183"/>
  <c r="K183"/>
  <c r="G183"/>
  <c r="E183"/>
  <c r="L182"/>
  <c r="K182"/>
  <c r="G182"/>
  <c r="F182"/>
  <c r="E182"/>
  <c r="L181"/>
  <c r="K181"/>
  <c r="G181"/>
  <c r="H193" s="1"/>
  <c r="E181"/>
  <c r="L174"/>
  <c r="K174"/>
  <c r="G174"/>
  <c r="E174"/>
  <c r="L173"/>
  <c r="K173"/>
  <c r="G173"/>
  <c r="E173"/>
  <c r="F173" s="1"/>
  <c r="L172"/>
  <c r="K172"/>
  <c r="G172"/>
  <c r="E172"/>
  <c r="L171"/>
  <c r="K171"/>
  <c r="G171"/>
  <c r="E171"/>
  <c r="F171" s="1"/>
  <c r="L170"/>
  <c r="K170"/>
  <c r="G170"/>
  <c r="E170"/>
  <c r="L169"/>
  <c r="K169"/>
  <c r="G169"/>
  <c r="E169"/>
  <c r="F169" s="1"/>
  <c r="L168"/>
  <c r="K168"/>
  <c r="G168"/>
  <c r="E168"/>
  <c r="L167"/>
  <c r="K167"/>
  <c r="G167"/>
  <c r="E167"/>
  <c r="F167" s="1"/>
  <c r="L166"/>
  <c r="K166"/>
  <c r="G166"/>
  <c r="E166"/>
  <c r="L165"/>
  <c r="K165"/>
  <c r="G165"/>
  <c r="E165"/>
  <c r="L164"/>
  <c r="K164"/>
  <c r="G164"/>
  <c r="E164"/>
  <c r="L163"/>
  <c r="K163"/>
  <c r="G163"/>
  <c r="E163"/>
  <c r="F163" s="1"/>
  <c r="L162"/>
  <c r="K162"/>
  <c r="G162"/>
  <c r="E162"/>
  <c r="M162" s="1"/>
  <c r="K155"/>
  <c r="G155"/>
  <c r="D155"/>
  <c r="E155" s="1"/>
  <c r="K154"/>
  <c r="G154"/>
  <c r="D154"/>
  <c r="K153"/>
  <c r="G153"/>
  <c r="D153"/>
  <c r="K152"/>
  <c r="G152"/>
  <c r="D152"/>
  <c r="K151"/>
  <c r="G151"/>
  <c r="D151"/>
  <c r="K150"/>
  <c r="G150"/>
  <c r="D150"/>
  <c r="K149"/>
  <c r="G149"/>
  <c r="D149"/>
  <c r="K148"/>
  <c r="G148"/>
  <c r="D148"/>
  <c r="K147"/>
  <c r="G147"/>
  <c r="D147"/>
  <c r="K146"/>
  <c r="G146"/>
  <c r="D146"/>
  <c r="L146" s="1"/>
  <c r="K145"/>
  <c r="G145"/>
  <c r="D145"/>
  <c r="K144"/>
  <c r="G144"/>
  <c r="D144"/>
  <c r="K143"/>
  <c r="G143"/>
  <c r="H155" s="1"/>
  <c r="D143"/>
  <c r="L143" s="1"/>
  <c r="L136"/>
  <c r="K136"/>
  <c r="G136"/>
  <c r="E136"/>
  <c r="F136" s="1"/>
  <c r="L135"/>
  <c r="K135"/>
  <c r="G135"/>
  <c r="E135"/>
  <c r="M136" s="1"/>
  <c r="L134"/>
  <c r="K134"/>
  <c r="G134"/>
  <c r="E134"/>
  <c r="L133"/>
  <c r="K133"/>
  <c r="G133"/>
  <c r="E133"/>
  <c r="L132"/>
  <c r="K132"/>
  <c r="G132"/>
  <c r="E132"/>
  <c r="F132" s="1"/>
  <c r="L131"/>
  <c r="K131"/>
  <c r="G131"/>
  <c r="E131"/>
  <c r="L130"/>
  <c r="K130"/>
  <c r="G130"/>
  <c r="E130"/>
  <c r="L129"/>
  <c r="K129"/>
  <c r="G129"/>
  <c r="E129"/>
  <c r="L128"/>
  <c r="K128"/>
  <c r="G128"/>
  <c r="E128"/>
  <c r="F128" s="1"/>
  <c r="L127"/>
  <c r="K127"/>
  <c r="G127"/>
  <c r="E127"/>
  <c r="L126"/>
  <c r="K126"/>
  <c r="G126"/>
  <c r="E126"/>
  <c r="L125"/>
  <c r="K125"/>
  <c r="G125"/>
  <c r="E125"/>
  <c r="M125" s="1"/>
  <c r="L124"/>
  <c r="K124"/>
  <c r="G124"/>
  <c r="F124"/>
  <c r="N124" s="1"/>
  <c r="E124"/>
  <c r="M124" s="1"/>
  <c r="L117"/>
  <c r="K117"/>
  <c r="G117"/>
  <c r="E117"/>
  <c r="L116"/>
  <c r="K116"/>
  <c r="G116"/>
  <c r="E116"/>
  <c r="M117" s="1"/>
  <c r="L115"/>
  <c r="K115"/>
  <c r="G115"/>
  <c r="E115"/>
  <c r="F115" s="1"/>
  <c r="L114"/>
  <c r="K114"/>
  <c r="G114"/>
  <c r="E114"/>
  <c r="L113"/>
  <c r="K113"/>
  <c r="G113"/>
  <c r="E113"/>
  <c r="L112"/>
  <c r="K112"/>
  <c r="G112"/>
  <c r="E112"/>
  <c r="M112" s="1"/>
  <c r="L111"/>
  <c r="K111"/>
  <c r="G111"/>
  <c r="F111"/>
  <c r="E111"/>
  <c r="L110"/>
  <c r="K110"/>
  <c r="G110"/>
  <c r="E110"/>
  <c r="F110" s="1"/>
  <c r="L109"/>
  <c r="K109"/>
  <c r="G109"/>
  <c r="E109"/>
  <c r="L108"/>
  <c r="K108"/>
  <c r="G108"/>
  <c r="E108"/>
  <c r="F108" s="1"/>
  <c r="L107"/>
  <c r="K107"/>
  <c r="G107"/>
  <c r="E107"/>
  <c r="L106"/>
  <c r="K106"/>
  <c r="G106"/>
  <c r="E106"/>
  <c r="F106" s="1"/>
  <c r="L105"/>
  <c r="K105"/>
  <c r="G105"/>
  <c r="E105"/>
  <c r="L98"/>
  <c r="K98"/>
  <c r="G98"/>
  <c r="E98"/>
  <c r="L97"/>
  <c r="K97"/>
  <c r="G97"/>
  <c r="F97"/>
  <c r="E97"/>
  <c r="L96"/>
  <c r="K96"/>
  <c r="G96"/>
  <c r="E96"/>
  <c r="L95"/>
  <c r="K95"/>
  <c r="G95"/>
  <c r="E95"/>
  <c r="F95" s="1"/>
  <c r="L94"/>
  <c r="K94"/>
  <c r="G94"/>
  <c r="E94"/>
  <c r="L93"/>
  <c r="K93"/>
  <c r="G93"/>
  <c r="E93"/>
  <c r="F93" s="1"/>
  <c r="L92"/>
  <c r="K92"/>
  <c r="G92"/>
  <c r="E92"/>
  <c r="L91"/>
  <c r="K91"/>
  <c r="G91"/>
  <c r="E91"/>
  <c r="F91" s="1"/>
  <c r="L90"/>
  <c r="K90"/>
  <c r="G90"/>
  <c r="E90"/>
  <c r="L89"/>
  <c r="K89"/>
  <c r="G89"/>
  <c r="E89"/>
  <c r="F89" s="1"/>
  <c r="L88"/>
  <c r="K88"/>
  <c r="G88"/>
  <c r="E88"/>
  <c r="L87"/>
  <c r="K87"/>
  <c r="G87"/>
  <c r="E87"/>
  <c r="F87" s="1"/>
  <c r="L86"/>
  <c r="K86"/>
  <c r="G86"/>
  <c r="E86"/>
  <c r="L79"/>
  <c r="K79"/>
  <c r="G79"/>
  <c r="E79"/>
  <c r="L78"/>
  <c r="K78"/>
  <c r="G78"/>
  <c r="E78"/>
  <c r="F78" s="1"/>
  <c r="L77"/>
  <c r="K77"/>
  <c r="G77"/>
  <c r="E77"/>
  <c r="L76"/>
  <c r="K76"/>
  <c r="G76"/>
  <c r="E76"/>
  <c r="F76" s="1"/>
  <c r="L75"/>
  <c r="K75"/>
  <c r="G75"/>
  <c r="E75"/>
  <c r="L74"/>
  <c r="K74"/>
  <c r="G74"/>
  <c r="F74"/>
  <c r="E74"/>
  <c r="L73"/>
  <c r="K73"/>
  <c r="G73"/>
  <c r="E73"/>
  <c r="L72"/>
  <c r="K72"/>
  <c r="G72"/>
  <c r="E72"/>
  <c r="F72" s="1"/>
  <c r="L71"/>
  <c r="K71"/>
  <c r="G71"/>
  <c r="E71"/>
  <c r="L70"/>
  <c r="K70"/>
  <c r="G70"/>
  <c r="E70"/>
  <c r="F70" s="1"/>
  <c r="L69"/>
  <c r="K69"/>
  <c r="G69"/>
  <c r="E69"/>
  <c r="L68"/>
  <c r="K68"/>
  <c r="G68"/>
  <c r="E68"/>
  <c r="F68" s="1"/>
  <c r="L67"/>
  <c r="K67"/>
  <c r="G67"/>
  <c r="E67"/>
  <c r="N60"/>
  <c r="M60"/>
  <c r="L60"/>
  <c r="K60"/>
  <c r="I60"/>
  <c r="P60" s="1"/>
  <c r="G60"/>
  <c r="N59"/>
  <c r="M59"/>
  <c r="L59"/>
  <c r="K59"/>
  <c r="I59"/>
  <c r="P59" s="1"/>
  <c r="G59"/>
  <c r="N58"/>
  <c r="M58"/>
  <c r="L58"/>
  <c r="K58"/>
  <c r="I58"/>
  <c r="P58" s="1"/>
  <c r="G58"/>
  <c r="N57"/>
  <c r="M57"/>
  <c r="L57"/>
  <c r="K57"/>
  <c r="I57"/>
  <c r="P57" s="1"/>
  <c r="G57"/>
  <c r="N56"/>
  <c r="M56"/>
  <c r="L56"/>
  <c r="K56"/>
  <c r="I56"/>
  <c r="P56" s="1"/>
  <c r="G56"/>
  <c r="N55"/>
  <c r="M55"/>
  <c r="L55"/>
  <c r="K55"/>
  <c r="I55"/>
  <c r="P55" s="1"/>
  <c r="G55"/>
  <c r="N54"/>
  <c r="M54"/>
  <c r="L54"/>
  <c r="K54"/>
  <c r="I54"/>
  <c r="P54" s="1"/>
  <c r="G54"/>
  <c r="N53"/>
  <c r="M53"/>
  <c r="L53"/>
  <c r="K53"/>
  <c r="I53"/>
  <c r="P53" s="1"/>
  <c r="G53"/>
  <c r="P52"/>
  <c r="N52"/>
  <c r="M52"/>
  <c r="L52"/>
  <c r="K52"/>
  <c r="I52"/>
  <c r="G52"/>
  <c r="N51"/>
  <c r="M51"/>
  <c r="L51"/>
  <c r="K51"/>
  <c r="I51"/>
  <c r="P51" s="1"/>
  <c r="G51"/>
  <c r="N50"/>
  <c r="M50"/>
  <c r="L50"/>
  <c r="K50"/>
  <c r="I50"/>
  <c r="P50" s="1"/>
  <c r="G50"/>
  <c r="N49"/>
  <c r="M49"/>
  <c r="L49"/>
  <c r="K49"/>
  <c r="I49"/>
  <c r="P49" s="1"/>
  <c r="G49"/>
  <c r="N48"/>
  <c r="M48"/>
  <c r="L48"/>
  <c r="K48"/>
  <c r="I48"/>
  <c r="P48" s="1"/>
  <c r="G48"/>
  <c r="N41"/>
  <c r="M41"/>
  <c r="L41"/>
  <c r="K41"/>
  <c r="I41"/>
  <c r="P41" s="1"/>
  <c r="G41"/>
  <c r="N40"/>
  <c r="M40"/>
  <c r="L40"/>
  <c r="K40"/>
  <c r="I40"/>
  <c r="P40" s="1"/>
  <c r="G40"/>
  <c r="N39"/>
  <c r="M39"/>
  <c r="L39"/>
  <c r="K39"/>
  <c r="I39"/>
  <c r="P39" s="1"/>
  <c r="G39"/>
  <c r="N38"/>
  <c r="M38"/>
  <c r="L38"/>
  <c r="K38"/>
  <c r="I38"/>
  <c r="P38" s="1"/>
  <c r="G38"/>
  <c r="P37"/>
  <c r="N37"/>
  <c r="M37"/>
  <c r="L37"/>
  <c r="K37"/>
  <c r="I37"/>
  <c r="G37"/>
  <c r="N36"/>
  <c r="M36"/>
  <c r="L36"/>
  <c r="K36"/>
  <c r="I36"/>
  <c r="P36" s="1"/>
  <c r="G36"/>
  <c r="N35"/>
  <c r="M35"/>
  <c r="L35"/>
  <c r="K35"/>
  <c r="I35"/>
  <c r="P35" s="1"/>
  <c r="G35"/>
  <c r="N34"/>
  <c r="M34"/>
  <c r="L34"/>
  <c r="K34"/>
  <c r="I34"/>
  <c r="P34" s="1"/>
  <c r="G34"/>
  <c r="N33"/>
  <c r="M33"/>
  <c r="L33"/>
  <c r="K33"/>
  <c r="I33"/>
  <c r="P33" s="1"/>
  <c r="G33"/>
  <c r="N32"/>
  <c r="M32"/>
  <c r="L32"/>
  <c r="K32"/>
  <c r="I32"/>
  <c r="P32" s="1"/>
  <c r="G32"/>
  <c r="N31"/>
  <c r="M31"/>
  <c r="L31"/>
  <c r="K31"/>
  <c r="I31"/>
  <c r="P31" s="1"/>
  <c r="G31"/>
  <c r="N30"/>
  <c r="M30"/>
  <c r="L30"/>
  <c r="K30"/>
  <c r="I30"/>
  <c r="P30" s="1"/>
  <c r="G30"/>
  <c r="N29"/>
  <c r="M29"/>
  <c r="L29"/>
  <c r="K29"/>
  <c r="I29"/>
  <c r="P29" s="1"/>
  <c r="G29"/>
  <c r="N22"/>
  <c r="M22"/>
  <c r="L22"/>
  <c r="K22"/>
  <c r="I22"/>
  <c r="P22" s="1"/>
  <c r="G22"/>
  <c r="N21"/>
  <c r="M21"/>
  <c r="L21"/>
  <c r="K21"/>
  <c r="I21"/>
  <c r="P21" s="1"/>
  <c r="G21"/>
  <c r="N20"/>
  <c r="M20"/>
  <c r="L20"/>
  <c r="K20"/>
  <c r="I20"/>
  <c r="P20" s="1"/>
  <c r="G20"/>
  <c r="N19"/>
  <c r="M19"/>
  <c r="L19"/>
  <c r="K19"/>
  <c r="I19"/>
  <c r="P19" s="1"/>
  <c r="G19"/>
  <c r="N18"/>
  <c r="M18"/>
  <c r="L18"/>
  <c r="K18"/>
  <c r="I18"/>
  <c r="P18" s="1"/>
  <c r="G18"/>
  <c r="N17"/>
  <c r="M17"/>
  <c r="L17"/>
  <c r="K17"/>
  <c r="I17"/>
  <c r="P17" s="1"/>
  <c r="G17"/>
  <c r="N16"/>
  <c r="M16"/>
  <c r="L16"/>
  <c r="K16"/>
  <c r="I16"/>
  <c r="P16" s="1"/>
  <c r="G16"/>
  <c r="N15"/>
  <c r="M15"/>
  <c r="L15"/>
  <c r="K15"/>
  <c r="I15"/>
  <c r="P15" s="1"/>
  <c r="G15"/>
  <c r="P14"/>
  <c r="N14"/>
  <c r="M14"/>
  <c r="L14"/>
  <c r="K14"/>
  <c r="I14"/>
  <c r="G14"/>
  <c r="N13"/>
  <c r="M13"/>
  <c r="L13"/>
  <c r="K13"/>
  <c r="I13"/>
  <c r="P13" s="1"/>
  <c r="G13"/>
  <c r="N12"/>
  <c r="M12"/>
  <c r="L12"/>
  <c r="K12"/>
  <c r="I12"/>
  <c r="P12" s="1"/>
  <c r="G12"/>
  <c r="N11"/>
  <c r="M11"/>
  <c r="L11"/>
  <c r="K11"/>
  <c r="I11"/>
  <c r="P11" s="1"/>
  <c r="G11"/>
  <c r="N10"/>
  <c r="M10"/>
  <c r="L10"/>
  <c r="K10"/>
  <c r="I10"/>
  <c r="P10" s="1"/>
  <c r="G10"/>
  <c r="K174" i="8"/>
  <c r="G174"/>
  <c r="D174"/>
  <c r="K173"/>
  <c r="G173"/>
  <c r="D173"/>
  <c r="E173" s="1"/>
  <c r="F173" s="1"/>
  <c r="K172"/>
  <c r="G172"/>
  <c r="D172"/>
  <c r="K171"/>
  <c r="G171"/>
  <c r="D171"/>
  <c r="E171" s="1"/>
  <c r="F171" s="1"/>
  <c r="K170"/>
  <c r="G170"/>
  <c r="D170"/>
  <c r="K169"/>
  <c r="G169"/>
  <c r="D169"/>
  <c r="E169" s="1"/>
  <c r="F169" s="1"/>
  <c r="K168"/>
  <c r="G168"/>
  <c r="D168"/>
  <c r="E168" s="1"/>
  <c r="K167"/>
  <c r="G167"/>
  <c r="D167"/>
  <c r="E167" s="1"/>
  <c r="F167" s="1"/>
  <c r="K166"/>
  <c r="G166"/>
  <c r="D166"/>
  <c r="E166" s="1"/>
  <c r="K165"/>
  <c r="G165"/>
  <c r="D165"/>
  <c r="E165" s="1"/>
  <c r="F165" s="1"/>
  <c r="K164"/>
  <c r="G164"/>
  <c r="D164"/>
  <c r="E164" s="1"/>
  <c r="K163"/>
  <c r="G163"/>
  <c r="D163"/>
  <c r="E163" s="1"/>
  <c r="F163" s="1"/>
  <c r="K162"/>
  <c r="G162"/>
  <c r="D162"/>
  <c r="E162" s="1"/>
  <c r="K155"/>
  <c r="G155"/>
  <c r="D155"/>
  <c r="E155" s="1"/>
  <c r="K154"/>
  <c r="G154"/>
  <c r="D154"/>
  <c r="E154" s="1"/>
  <c r="F154" s="1"/>
  <c r="K153"/>
  <c r="G153"/>
  <c r="D153"/>
  <c r="E153" s="1"/>
  <c r="F153" s="1"/>
  <c r="K152"/>
  <c r="G152"/>
  <c r="D152"/>
  <c r="E152" s="1"/>
  <c r="F152" s="1"/>
  <c r="K151"/>
  <c r="G151"/>
  <c r="D151"/>
  <c r="E151" s="1"/>
  <c r="F151" s="1"/>
  <c r="K150"/>
  <c r="G150"/>
  <c r="D150"/>
  <c r="E150" s="1"/>
  <c r="F150" s="1"/>
  <c r="K149"/>
  <c r="G149"/>
  <c r="D149"/>
  <c r="E149" s="1"/>
  <c r="F149" s="1"/>
  <c r="K148"/>
  <c r="G148"/>
  <c r="D148"/>
  <c r="E148" s="1"/>
  <c r="F148" s="1"/>
  <c r="K147"/>
  <c r="G147"/>
  <c r="D147"/>
  <c r="E147" s="1"/>
  <c r="F147" s="1"/>
  <c r="K146"/>
  <c r="G146"/>
  <c r="D146"/>
  <c r="E146" s="1"/>
  <c r="F146" s="1"/>
  <c r="K145"/>
  <c r="G145"/>
  <c r="D145"/>
  <c r="E145" s="1"/>
  <c r="F145" s="1"/>
  <c r="K144"/>
  <c r="G144"/>
  <c r="D144"/>
  <c r="E144" s="1"/>
  <c r="F144" s="1"/>
  <c r="K143"/>
  <c r="G143"/>
  <c r="D143"/>
  <c r="E143" s="1"/>
  <c r="F143" s="1"/>
  <c r="K136"/>
  <c r="G136"/>
  <c r="D136"/>
  <c r="K135"/>
  <c r="G135"/>
  <c r="D135"/>
  <c r="E135" s="1"/>
  <c r="F135" s="1"/>
  <c r="K134"/>
  <c r="G134"/>
  <c r="D134"/>
  <c r="E134" s="1"/>
  <c r="K133"/>
  <c r="G133"/>
  <c r="D133"/>
  <c r="E133" s="1"/>
  <c r="F133" s="1"/>
  <c r="K132"/>
  <c r="G132"/>
  <c r="D132"/>
  <c r="E132" s="1"/>
  <c r="K131"/>
  <c r="G131"/>
  <c r="D131"/>
  <c r="E131" s="1"/>
  <c r="F131" s="1"/>
  <c r="K130"/>
  <c r="G130"/>
  <c r="D130"/>
  <c r="E130" s="1"/>
  <c r="K129"/>
  <c r="G129"/>
  <c r="D129"/>
  <c r="E129" s="1"/>
  <c r="F129" s="1"/>
  <c r="K128"/>
  <c r="G128"/>
  <c r="D128"/>
  <c r="E128" s="1"/>
  <c r="K127"/>
  <c r="G127"/>
  <c r="D127"/>
  <c r="E127" s="1"/>
  <c r="F127" s="1"/>
  <c r="K126"/>
  <c r="G126"/>
  <c r="D126"/>
  <c r="E126" s="1"/>
  <c r="K125"/>
  <c r="G125"/>
  <c r="D125"/>
  <c r="E125" s="1"/>
  <c r="F125" s="1"/>
  <c r="K124"/>
  <c r="G124"/>
  <c r="D124"/>
  <c r="E124" s="1"/>
  <c r="M124" s="1"/>
  <c r="G117"/>
  <c r="E117"/>
  <c r="G116"/>
  <c r="E116"/>
  <c r="G115"/>
  <c r="E115"/>
  <c r="G114"/>
  <c r="E114"/>
  <c r="G113"/>
  <c r="E113"/>
  <c r="G112"/>
  <c r="E112"/>
  <c r="F112" s="1"/>
  <c r="G111"/>
  <c r="E111"/>
  <c r="G110"/>
  <c r="E110"/>
  <c r="F110" s="1"/>
  <c r="G109"/>
  <c r="E109"/>
  <c r="G108"/>
  <c r="E108"/>
  <c r="G107"/>
  <c r="E107"/>
  <c r="G106"/>
  <c r="E106"/>
  <c r="G105"/>
  <c r="E105"/>
  <c r="G98"/>
  <c r="E98"/>
  <c r="G97"/>
  <c r="F97"/>
  <c r="E97"/>
  <c r="G96"/>
  <c r="E96"/>
  <c r="G95"/>
  <c r="E95"/>
  <c r="F95" s="1"/>
  <c r="G94"/>
  <c r="E94"/>
  <c r="G93"/>
  <c r="E93"/>
  <c r="G92"/>
  <c r="E92"/>
  <c r="G91"/>
  <c r="E91"/>
  <c r="G90"/>
  <c r="E90"/>
  <c r="G89"/>
  <c r="E89"/>
  <c r="F89" s="1"/>
  <c r="G88"/>
  <c r="E88"/>
  <c r="G87"/>
  <c r="E87"/>
  <c r="F87" s="1"/>
  <c r="G86"/>
  <c r="E86"/>
  <c r="G79"/>
  <c r="E79"/>
  <c r="G78"/>
  <c r="E78"/>
  <c r="G77"/>
  <c r="E77"/>
  <c r="G76"/>
  <c r="E76"/>
  <c r="G75"/>
  <c r="E75"/>
  <c r="G74"/>
  <c r="F74"/>
  <c r="E74"/>
  <c r="G73"/>
  <c r="E73"/>
  <c r="G72"/>
  <c r="E72"/>
  <c r="F72" s="1"/>
  <c r="G71"/>
  <c r="E71"/>
  <c r="G70"/>
  <c r="E70"/>
  <c r="G69"/>
  <c r="E69"/>
  <c r="G68"/>
  <c r="E68"/>
  <c r="G67"/>
  <c r="E67"/>
  <c r="G60"/>
  <c r="E60"/>
  <c r="G59"/>
  <c r="E59"/>
  <c r="F59" s="1"/>
  <c r="G58"/>
  <c r="E58"/>
  <c r="G57"/>
  <c r="E57"/>
  <c r="F57" s="1"/>
  <c r="G56"/>
  <c r="E56"/>
  <c r="G55"/>
  <c r="E55"/>
  <c r="G54"/>
  <c r="E54"/>
  <c r="G53"/>
  <c r="E53"/>
  <c r="G52"/>
  <c r="E52"/>
  <c r="G51"/>
  <c r="F51"/>
  <c r="E51"/>
  <c r="G50"/>
  <c r="E50"/>
  <c r="G49"/>
  <c r="E49"/>
  <c r="F49" s="1"/>
  <c r="G48"/>
  <c r="E48"/>
  <c r="G41"/>
  <c r="E41"/>
  <c r="G40"/>
  <c r="E40"/>
  <c r="G39"/>
  <c r="E39"/>
  <c r="G38"/>
  <c r="E38"/>
  <c r="F38" s="1"/>
  <c r="G37"/>
  <c r="E37"/>
  <c r="G36"/>
  <c r="E36"/>
  <c r="F36" s="1"/>
  <c r="G35"/>
  <c r="E35"/>
  <c r="G34"/>
  <c r="E34"/>
  <c r="F34" s="1"/>
  <c r="G33"/>
  <c r="E33"/>
  <c r="G32"/>
  <c r="E32"/>
  <c r="G31"/>
  <c r="E31"/>
  <c r="G30"/>
  <c r="E30"/>
  <c r="F30" s="1"/>
  <c r="G29"/>
  <c r="E29"/>
  <c r="G22"/>
  <c r="E22"/>
  <c r="G21"/>
  <c r="F21"/>
  <c r="E21"/>
  <c r="G20"/>
  <c r="E20"/>
  <c r="G19"/>
  <c r="E19"/>
  <c r="F19" s="1"/>
  <c r="G18"/>
  <c r="E18"/>
  <c r="G17"/>
  <c r="E17"/>
  <c r="F17" s="1"/>
  <c r="G16"/>
  <c r="E16"/>
  <c r="G15"/>
  <c r="E15"/>
  <c r="F15" s="1"/>
  <c r="G14"/>
  <c r="E14"/>
  <c r="G13"/>
  <c r="E13"/>
  <c r="F13" s="1"/>
  <c r="G12"/>
  <c r="E12"/>
  <c r="G11"/>
  <c r="E11"/>
  <c r="F11" s="1"/>
  <c r="G10"/>
  <c r="E10"/>
  <c r="G50" i="5"/>
  <c r="G51"/>
  <c r="G52"/>
  <c r="G53"/>
  <c r="G54"/>
  <c r="G55"/>
  <c r="G56"/>
  <c r="G57"/>
  <c r="G58"/>
  <c r="G59"/>
  <c r="G60"/>
  <c r="G61"/>
  <c r="G49"/>
  <c r="D50"/>
  <c r="E50" s="1"/>
  <c r="D51"/>
  <c r="E51" s="1"/>
  <c r="F51" s="1"/>
  <c r="D52"/>
  <c r="E52" s="1"/>
  <c r="D53"/>
  <c r="E53" s="1"/>
  <c r="F53" s="1"/>
  <c r="D54"/>
  <c r="E54" s="1"/>
  <c r="D55"/>
  <c r="E55" s="1"/>
  <c r="F55" s="1"/>
  <c r="D56"/>
  <c r="E56" s="1"/>
  <c r="D57"/>
  <c r="E57" s="1"/>
  <c r="D58"/>
  <c r="E58" s="1"/>
  <c r="D59"/>
  <c r="E59" s="1"/>
  <c r="D60"/>
  <c r="E60" s="1"/>
  <c r="D61"/>
  <c r="E61"/>
  <c r="F61" s="1"/>
  <c r="D49"/>
  <c r="F42"/>
  <c r="E42"/>
  <c r="F41"/>
  <c r="I41" s="1"/>
  <c r="E41"/>
  <c r="F40"/>
  <c r="E40"/>
  <c r="E39"/>
  <c r="F39" s="1"/>
  <c r="I39" s="1"/>
  <c r="E38"/>
  <c r="F38" s="1"/>
  <c r="I38" s="1"/>
  <c r="F37"/>
  <c r="I37" s="1"/>
  <c r="E37"/>
  <c r="F36"/>
  <c r="E36"/>
  <c r="F35"/>
  <c r="I35" s="1"/>
  <c r="E35"/>
  <c r="E34"/>
  <c r="F34" s="1"/>
  <c r="I34" s="1"/>
  <c r="E33"/>
  <c r="F33" s="1"/>
  <c r="I33" s="1"/>
  <c r="E32"/>
  <c r="F32" s="1"/>
  <c r="I32" s="1"/>
  <c r="E31"/>
  <c r="F31" s="1"/>
  <c r="I31" s="1"/>
  <c r="E30"/>
  <c r="F30" s="1"/>
  <c r="I30" s="1"/>
  <c r="E12"/>
  <c r="F12" s="1"/>
  <c r="I12" s="1"/>
  <c r="P12" s="1"/>
  <c r="E13"/>
  <c r="F13" s="1"/>
  <c r="E14"/>
  <c r="F14" s="1"/>
  <c r="I14" s="1"/>
  <c r="P14" s="1"/>
  <c r="E15"/>
  <c r="F15" s="1"/>
  <c r="I15" s="1"/>
  <c r="P15" s="1"/>
  <c r="E16"/>
  <c r="F16" s="1"/>
  <c r="E17"/>
  <c r="F17" s="1"/>
  <c r="E18"/>
  <c r="F18" s="1"/>
  <c r="E19"/>
  <c r="F19" s="1"/>
  <c r="E20"/>
  <c r="F20" s="1"/>
  <c r="E21"/>
  <c r="F21" s="1"/>
  <c r="N21" s="1"/>
  <c r="E22"/>
  <c r="F22" s="1"/>
  <c r="E23"/>
  <c r="F23" s="1"/>
  <c r="E11"/>
  <c r="F11" s="1"/>
  <c r="M14"/>
  <c r="M22"/>
  <c r="I11" i="1"/>
  <c r="I12"/>
  <c r="G998" i="3"/>
  <c r="K61" i="5"/>
  <c r="I61"/>
  <c r="K60"/>
  <c r="K59"/>
  <c r="K58"/>
  <c r="K57"/>
  <c r="K56"/>
  <c r="K55"/>
  <c r="K54"/>
  <c r="K53"/>
  <c r="I53"/>
  <c r="K52"/>
  <c r="K51"/>
  <c r="K50"/>
  <c r="L49"/>
  <c r="K49"/>
  <c r="L42"/>
  <c r="K42"/>
  <c r="I42"/>
  <c r="G42"/>
  <c r="M41"/>
  <c r="L41"/>
  <c r="K41"/>
  <c r="G41"/>
  <c r="L40"/>
  <c r="K40"/>
  <c r="I40"/>
  <c r="G40"/>
  <c r="L39"/>
  <c r="K39"/>
  <c r="G39"/>
  <c r="M38"/>
  <c r="L38"/>
  <c r="K38"/>
  <c r="G38"/>
  <c r="M37"/>
  <c r="L37"/>
  <c r="K37"/>
  <c r="G37"/>
  <c r="L36"/>
  <c r="K36"/>
  <c r="I36"/>
  <c r="G36"/>
  <c r="M35"/>
  <c r="L35"/>
  <c r="K35"/>
  <c r="G35"/>
  <c r="L34"/>
  <c r="K34"/>
  <c r="G34"/>
  <c r="L33"/>
  <c r="K33"/>
  <c r="G33"/>
  <c r="L32"/>
  <c r="K32"/>
  <c r="G32"/>
  <c r="M31"/>
  <c r="L31"/>
  <c r="K31"/>
  <c r="G31"/>
  <c r="L30"/>
  <c r="K30"/>
  <c r="G30"/>
  <c r="L23"/>
  <c r="K23"/>
  <c r="G23"/>
  <c r="L22"/>
  <c r="K22"/>
  <c r="G22"/>
  <c r="M21"/>
  <c r="L21"/>
  <c r="K21"/>
  <c r="G21"/>
  <c r="L20"/>
  <c r="K20"/>
  <c r="G20"/>
  <c r="M19"/>
  <c r="L19"/>
  <c r="K19"/>
  <c r="G19"/>
  <c r="L18"/>
  <c r="K18"/>
  <c r="G18"/>
  <c r="M17"/>
  <c r="L17"/>
  <c r="K17"/>
  <c r="G17"/>
  <c r="L16"/>
  <c r="K16"/>
  <c r="G16"/>
  <c r="M15"/>
  <c r="L15"/>
  <c r="K15"/>
  <c r="G15"/>
  <c r="L14"/>
  <c r="K14"/>
  <c r="G14"/>
  <c r="L13"/>
  <c r="K13"/>
  <c r="G13"/>
  <c r="L12"/>
  <c r="K12"/>
  <c r="G12"/>
  <c r="M11"/>
  <c r="L11"/>
  <c r="K11"/>
  <c r="G11"/>
  <c r="K59" i="4"/>
  <c r="K57"/>
  <c r="K55"/>
  <c r="K53"/>
  <c r="K51"/>
  <c r="K49"/>
  <c r="L48"/>
  <c r="K48"/>
  <c r="K41"/>
  <c r="L40"/>
  <c r="K40"/>
  <c r="G40"/>
  <c r="K39"/>
  <c r="L38"/>
  <c r="K38"/>
  <c r="G38"/>
  <c r="K37"/>
  <c r="L36"/>
  <c r="K36"/>
  <c r="G36"/>
  <c r="K35"/>
  <c r="L34"/>
  <c r="K34"/>
  <c r="G34"/>
  <c r="K33"/>
  <c r="L32"/>
  <c r="K32"/>
  <c r="G32"/>
  <c r="K31"/>
  <c r="L30"/>
  <c r="K30"/>
  <c r="G30"/>
  <c r="K29"/>
  <c r="L22"/>
  <c r="K22"/>
  <c r="G22"/>
  <c r="K21"/>
  <c r="G21"/>
  <c r="L20"/>
  <c r="K20"/>
  <c r="G20"/>
  <c r="K19"/>
  <c r="G19"/>
  <c r="L18"/>
  <c r="K18"/>
  <c r="G18"/>
  <c r="K17"/>
  <c r="G17"/>
  <c r="L16"/>
  <c r="K16"/>
  <c r="G16"/>
  <c r="K15"/>
  <c r="G15"/>
  <c r="L14"/>
  <c r="K14"/>
  <c r="G14"/>
  <c r="K13"/>
  <c r="G13"/>
  <c r="L12"/>
  <c r="K12"/>
  <c r="G12"/>
  <c r="K11"/>
  <c r="G11"/>
  <c r="N10"/>
  <c r="M10"/>
  <c r="L10"/>
  <c r="K10"/>
  <c r="I10"/>
  <c r="P10" s="1"/>
  <c r="G10"/>
  <c r="P998" i="3"/>
  <c r="N998"/>
  <c r="M998"/>
  <c r="L998"/>
  <c r="K998"/>
  <c r="I998"/>
  <c r="P997"/>
  <c r="N997"/>
  <c r="M997"/>
  <c r="L997"/>
  <c r="K997"/>
  <c r="I997"/>
  <c r="G997"/>
  <c r="P996"/>
  <c r="N996"/>
  <c r="M996"/>
  <c r="L996"/>
  <c r="K996"/>
  <c r="I996"/>
  <c r="G996"/>
  <c r="P995"/>
  <c r="N995"/>
  <c r="M995"/>
  <c r="L995"/>
  <c r="K995"/>
  <c r="I995"/>
  <c r="G995"/>
  <c r="P994"/>
  <c r="N994"/>
  <c r="M994"/>
  <c r="L994"/>
  <c r="K994"/>
  <c r="I994"/>
  <c r="G994"/>
  <c r="P993"/>
  <c r="N993"/>
  <c r="M993"/>
  <c r="L993"/>
  <c r="K993"/>
  <c r="I993"/>
  <c r="G993"/>
  <c r="P992"/>
  <c r="N992"/>
  <c r="M992"/>
  <c r="L992"/>
  <c r="K992"/>
  <c r="I992"/>
  <c r="G992"/>
  <c r="P991"/>
  <c r="N991"/>
  <c r="M991"/>
  <c r="L991"/>
  <c r="K991"/>
  <c r="I991"/>
  <c r="G991"/>
  <c r="P990"/>
  <c r="N990"/>
  <c r="M990"/>
  <c r="L990"/>
  <c r="K990"/>
  <c r="I990"/>
  <c r="G990"/>
  <c r="P989"/>
  <c r="N989"/>
  <c r="M989"/>
  <c r="L989"/>
  <c r="K989"/>
  <c r="I989"/>
  <c r="G989"/>
  <c r="P988"/>
  <c r="N988"/>
  <c r="M988"/>
  <c r="L988"/>
  <c r="K988"/>
  <c r="I988"/>
  <c r="G988"/>
  <c r="P987"/>
  <c r="N987"/>
  <c r="M987"/>
  <c r="L987"/>
  <c r="K987"/>
  <c r="I987"/>
  <c r="G987"/>
  <c r="P986"/>
  <c r="N986"/>
  <c r="M986"/>
  <c r="L986"/>
  <c r="K986"/>
  <c r="I986"/>
  <c r="G986"/>
  <c r="H998" s="1"/>
  <c r="P979"/>
  <c r="N979"/>
  <c r="M979"/>
  <c r="L979"/>
  <c r="K979"/>
  <c r="I979"/>
  <c r="G979"/>
  <c r="P978"/>
  <c r="N978"/>
  <c r="M978"/>
  <c r="L978"/>
  <c r="K978"/>
  <c r="I978"/>
  <c r="G978"/>
  <c r="P977"/>
  <c r="N977"/>
  <c r="M977"/>
  <c r="L977"/>
  <c r="K977"/>
  <c r="I977"/>
  <c r="G977"/>
  <c r="P976"/>
  <c r="N976"/>
  <c r="M976"/>
  <c r="L976"/>
  <c r="K976"/>
  <c r="I976"/>
  <c r="G976"/>
  <c r="P975"/>
  <c r="N975"/>
  <c r="M975"/>
  <c r="L975"/>
  <c r="K975"/>
  <c r="I975"/>
  <c r="G975"/>
  <c r="P974"/>
  <c r="N974"/>
  <c r="M974"/>
  <c r="L974"/>
  <c r="K974"/>
  <c r="I974"/>
  <c r="G974"/>
  <c r="P973"/>
  <c r="N973"/>
  <c r="M973"/>
  <c r="L973"/>
  <c r="K973"/>
  <c r="I973"/>
  <c r="G973"/>
  <c r="P972"/>
  <c r="N972"/>
  <c r="M972"/>
  <c r="L972"/>
  <c r="K972"/>
  <c r="I972"/>
  <c r="G972"/>
  <c r="P971"/>
  <c r="N971"/>
  <c r="M971"/>
  <c r="L971"/>
  <c r="K971"/>
  <c r="I971"/>
  <c r="G971"/>
  <c r="P970"/>
  <c r="N970"/>
  <c r="M970"/>
  <c r="L970"/>
  <c r="K970"/>
  <c r="I970"/>
  <c r="G970"/>
  <c r="P969"/>
  <c r="N969"/>
  <c r="M969"/>
  <c r="L969"/>
  <c r="K969"/>
  <c r="I969"/>
  <c r="G969"/>
  <c r="P968"/>
  <c r="N968"/>
  <c r="M968"/>
  <c r="L968"/>
  <c r="K968"/>
  <c r="I968"/>
  <c r="G968"/>
  <c r="P967"/>
  <c r="N967"/>
  <c r="M967"/>
  <c r="L967"/>
  <c r="K967"/>
  <c r="I967"/>
  <c r="G967"/>
  <c r="P960"/>
  <c r="N960"/>
  <c r="M960"/>
  <c r="L960"/>
  <c r="K960"/>
  <c r="I960"/>
  <c r="G960"/>
  <c r="P959"/>
  <c r="N959"/>
  <c r="M959"/>
  <c r="L959"/>
  <c r="K959"/>
  <c r="I959"/>
  <c r="G959"/>
  <c r="P958"/>
  <c r="N958"/>
  <c r="M958"/>
  <c r="L958"/>
  <c r="K958"/>
  <c r="I958"/>
  <c r="G958"/>
  <c r="P957"/>
  <c r="N957"/>
  <c r="M957"/>
  <c r="L957"/>
  <c r="K957"/>
  <c r="I957"/>
  <c r="G957"/>
  <c r="P956"/>
  <c r="N956"/>
  <c r="M956"/>
  <c r="L956"/>
  <c r="K956"/>
  <c r="I956"/>
  <c r="G956"/>
  <c r="P955"/>
  <c r="N955"/>
  <c r="M955"/>
  <c r="L955"/>
  <c r="K955"/>
  <c r="I955"/>
  <c r="G955"/>
  <c r="P954"/>
  <c r="N954"/>
  <c r="M954"/>
  <c r="L954"/>
  <c r="K954"/>
  <c r="I954"/>
  <c r="G954"/>
  <c r="P953"/>
  <c r="N953"/>
  <c r="M953"/>
  <c r="L953"/>
  <c r="K953"/>
  <c r="I953"/>
  <c r="G953"/>
  <c r="P952"/>
  <c r="N952"/>
  <c r="M952"/>
  <c r="L952"/>
  <c r="K952"/>
  <c r="I952"/>
  <c r="G952"/>
  <c r="P951"/>
  <c r="N951"/>
  <c r="M951"/>
  <c r="L951"/>
  <c r="K951"/>
  <c r="I951"/>
  <c r="G951"/>
  <c r="P950"/>
  <c r="N950"/>
  <c r="M950"/>
  <c r="L950"/>
  <c r="K950"/>
  <c r="I950"/>
  <c r="G950"/>
  <c r="P949"/>
  <c r="N949"/>
  <c r="M949"/>
  <c r="L949"/>
  <c r="K949"/>
  <c r="I949"/>
  <c r="G949"/>
  <c r="P948"/>
  <c r="N948"/>
  <c r="M948"/>
  <c r="L948"/>
  <c r="K948"/>
  <c r="I948"/>
  <c r="G948"/>
  <c r="H960" s="1"/>
  <c r="P941"/>
  <c r="N941"/>
  <c r="M941"/>
  <c r="L941"/>
  <c r="K941"/>
  <c r="I941"/>
  <c r="G941"/>
  <c r="P940"/>
  <c r="N940"/>
  <c r="M940"/>
  <c r="L940"/>
  <c r="K940"/>
  <c r="I940"/>
  <c r="G940"/>
  <c r="P939"/>
  <c r="N939"/>
  <c r="M939"/>
  <c r="L939"/>
  <c r="K939"/>
  <c r="I939"/>
  <c r="G939"/>
  <c r="P938"/>
  <c r="N938"/>
  <c r="M938"/>
  <c r="L938"/>
  <c r="K938"/>
  <c r="I938"/>
  <c r="G938"/>
  <c r="P937"/>
  <c r="N937"/>
  <c r="M937"/>
  <c r="L937"/>
  <c r="K937"/>
  <c r="I937"/>
  <c r="G937"/>
  <c r="P936"/>
  <c r="N936"/>
  <c r="M936"/>
  <c r="L936"/>
  <c r="K936"/>
  <c r="I936"/>
  <c r="G936"/>
  <c r="P935"/>
  <c r="N935"/>
  <c r="M935"/>
  <c r="L935"/>
  <c r="K935"/>
  <c r="I935"/>
  <c r="G935"/>
  <c r="P934"/>
  <c r="N934"/>
  <c r="M934"/>
  <c r="L934"/>
  <c r="K934"/>
  <c r="I934"/>
  <c r="G934"/>
  <c r="P933"/>
  <c r="N933"/>
  <c r="M933"/>
  <c r="L933"/>
  <c r="K933"/>
  <c r="I933"/>
  <c r="G933"/>
  <c r="P932"/>
  <c r="N932"/>
  <c r="M932"/>
  <c r="L932"/>
  <c r="K932"/>
  <c r="I932"/>
  <c r="G932"/>
  <c r="P931"/>
  <c r="N931"/>
  <c r="M931"/>
  <c r="L931"/>
  <c r="K931"/>
  <c r="I931"/>
  <c r="G931"/>
  <c r="P930"/>
  <c r="N930"/>
  <c r="M930"/>
  <c r="L930"/>
  <c r="K930"/>
  <c r="I930"/>
  <c r="G930"/>
  <c r="P929"/>
  <c r="N929"/>
  <c r="M929"/>
  <c r="L929"/>
  <c r="K929"/>
  <c r="I929"/>
  <c r="G929"/>
  <c r="P922"/>
  <c r="N922"/>
  <c r="M922"/>
  <c r="L922"/>
  <c r="K922"/>
  <c r="I922"/>
  <c r="G922"/>
  <c r="P921"/>
  <c r="N921"/>
  <c r="M921"/>
  <c r="L921"/>
  <c r="K921"/>
  <c r="I921"/>
  <c r="G921"/>
  <c r="P920"/>
  <c r="N920"/>
  <c r="M920"/>
  <c r="L920"/>
  <c r="K920"/>
  <c r="I920"/>
  <c r="G920"/>
  <c r="P919"/>
  <c r="N919"/>
  <c r="M919"/>
  <c r="L919"/>
  <c r="K919"/>
  <c r="I919"/>
  <c r="G919"/>
  <c r="P918"/>
  <c r="N918"/>
  <c r="M918"/>
  <c r="L918"/>
  <c r="K918"/>
  <c r="I918"/>
  <c r="G918"/>
  <c r="P917"/>
  <c r="N917"/>
  <c r="M917"/>
  <c r="L917"/>
  <c r="K917"/>
  <c r="I917"/>
  <c r="G917"/>
  <c r="P916"/>
  <c r="N916"/>
  <c r="M916"/>
  <c r="L916"/>
  <c r="K916"/>
  <c r="I916"/>
  <c r="G916"/>
  <c r="P915"/>
  <c r="N915"/>
  <c r="M915"/>
  <c r="L915"/>
  <c r="K915"/>
  <c r="I915"/>
  <c r="G915"/>
  <c r="P914"/>
  <c r="N914"/>
  <c r="M914"/>
  <c r="L914"/>
  <c r="K914"/>
  <c r="I914"/>
  <c r="G914"/>
  <c r="P913"/>
  <c r="N913"/>
  <c r="M913"/>
  <c r="L913"/>
  <c r="K913"/>
  <c r="I913"/>
  <c r="G913"/>
  <c r="P912"/>
  <c r="N912"/>
  <c r="M912"/>
  <c r="L912"/>
  <c r="K912"/>
  <c r="I912"/>
  <c r="G912"/>
  <c r="P911"/>
  <c r="N911"/>
  <c r="M911"/>
  <c r="L911"/>
  <c r="K911"/>
  <c r="I911"/>
  <c r="G911"/>
  <c r="P910"/>
  <c r="N910"/>
  <c r="M910"/>
  <c r="L910"/>
  <c r="K910"/>
  <c r="I910"/>
  <c r="G910"/>
  <c r="H922" s="1"/>
  <c r="P903"/>
  <c r="N903"/>
  <c r="M903"/>
  <c r="L903"/>
  <c r="K903"/>
  <c r="I903"/>
  <c r="G903"/>
  <c r="P902"/>
  <c r="N902"/>
  <c r="M902"/>
  <c r="L902"/>
  <c r="K902"/>
  <c r="I902"/>
  <c r="G902"/>
  <c r="P901"/>
  <c r="N901"/>
  <c r="M901"/>
  <c r="L901"/>
  <c r="K901"/>
  <c r="I901"/>
  <c r="G901"/>
  <c r="P900"/>
  <c r="N900"/>
  <c r="M900"/>
  <c r="L900"/>
  <c r="K900"/>
  <c r="I900"/>
  <c r="G900"/>
  <c r="P899"/>
  <c r="N899"/>
  <c r="M899"/>
  <c r="L899"/>
  <c r="K899"/>
  <c r="I899"/>
  <c r="G899"/>
  <c r="P898"/>
  <c r="N898"/>
  <c r="M898"/>
  <c r="L898"/>
  <c r="K898"/>
  <c r="I898"/>
  <c r="G898"/>
  <c r="P897"/>
  <c r="N897"/>
  <c r="M897"/>
  <c r="L897"/>
  <c r="K897"/>
  <c r="I897"/>
  <c r="G897"/>
  <c r="P896"/>
  <c r="N896"/>
  <c r="M896"/>
  <c r="L896"/>
  <c r="K896"/>
  <c r="I896"/>
  <c r="G896"/>
  <c r="P895"/>
  <c r="N895"/>
  <c r="M895"/>
  <c r="L895"/>
  <c r="K895"/>
  <c r="I895"/>
  <c r="G895"/>
  <c r="P894"/>
  <c r="N894"/>
  <c r="M894"/>
  <c r="L894"/>
  <c r="K894"/>
  <c r="I894"/>
  <c r="G894"/>
  <c r="P893"/>
  <c r="N893"/>
  <c r="M893"/>
  <c r="L893"/>
  <c r="K893"/>
  <c r="I893"/>
  <c r="G893"/>
  <c r="P892"/>
  <c r="N892"/>
  <c r="M892"/>
  <c r="L892"/>
  <c r="K892"/>
  <c r="I892"/>
  <c r="G892"/>
  <c r="P891"/>
  <c r="N891"/>
  <c r="M891"/>
  <c r="L891"/>
  <c r="K891"/>
  <c r="I891"/>
  <c r="G891"/>
  <c r="P884"/>
  <c r="N884"/>
  <c r="M884"/>
  <c r="L884"/>
  <c r="K884"/>
  <c r="I884"/>
  <c r="G884"/>
  <c r="P883"/>
  <c r="N883"/>
  <c r="M883"/>
  <c r="L883"/>
  <c r="K883"/>
  <c r="I883"/>
  <c r="G883"/>
  <c r="P882"/>
  <c r="N882"/>
  <c r="M882"/>
  <c r="L882"/>
  <c r="K882"/>
  <c r="I882"/>
  <c r="G882"/>
  <c r="P881"/>
  <c r="N881"/>
  <c r="M881"/>
  <c r="L881"/>
  <c r="K881"/>
  <c r="I881"/>
  <c r="G881"/>
  <c r="P880"/>
  <c r="N880"/>
  <c r="M880"/>
  <c r="L880"/>
  <c r="K880"/>
  <c r="I880"/>
  <c r="G880"/>
  <c r="P879"/>
  <c r="N879"/>
  <c r="M879"/>
  <c r="L879"/>
  <c r="K879"/>
  <c r="I879"/>
  <c r="G879"/>
  <c r="P878"/>
  <c r="N878"/>
  <c r="M878"/>
  <c r="L878"/>
  <c r="K878"/>
  <c r="I878"/>
  <c r="G878"/>
  <c r="P877"/>
  <c r="N877"/>
  <c r="M877"/>
  <c r="L877"/>
  <c r="K877"/>
  <c r="I877"/>
  <c r="G877"/>
  <c r="P876"/>
  <c r="N876"/>
  <c r="M876"/>
  <c r="L876"/>
  <c r="K876"/>
  <c r="I876"/>
  <c r="G876"/>
  <c r="P875"/>
  <c r="N875"/>
  <c r="M875"/>
  <c r="L875"/>
  <c r="K875"/>
  <c r="I875"/>
  <c r="G875"/>
  <c r="P874"/>
  <c r="N874"/>
  <c r="M874"/>
  <c r="L874"/>
  <c r="K874"/>
  <c r="I874"/>
  <c r="G874"/>
  <c r="P873"/>
  <c r="N873"/>
  <c r="M873"/>
  <c r="L873"/>
  <c r="K873"/>
  <c r="I873"/>
  <c r="G873"/>
  <c r="P872"/>
  <c r="N872"/>
  <c r="M872"/>
  <c r="L872"/>
  <c r="K872"/>
  <c r="I872"/>
  <c r="G872"/>
  <c r="H884" s="1"/>
  <c r="P865"/>
  <c r="N865"/>
  <c r="M865"/>
  <c r="L865"/>
  <c r="K865"/>
  <c r="I865"/>
  <c r="G865"/>
  <c r="P864"/>
  <c r="N864"/>
  <c r="M864"/>
  <c r="L864"/>
  <c r="K864"/>
  <c r="I864"/>
  <c r="G864"/>
  <c r="P863"/>
  <c r="N863"/>
  <c r="M863"/>
  <c r="L863"/>
  <c r="K863"/>
  <c r="I863"/>
  <c r="G863"/>
  <c r="P862"/>
  <c r="N862"/>
  <c r="M862"/>
  <c r="L862"/>
  <c r="K862"/>
  <c r="I862"/>
  <c r="G862"/>
  <c r="P861"/>
  <c r="N861"/>
  <c r="M861"/>
  <c r="L861"/>
  <c r="K861"/>
  <c r="I861"/>
  <c r="G861"/>
  <c r="P860"/>
  <c r="N860"/>
  <c r="M860"/>
  <c r="L860"/>
  <c r="K860"/>
  <c r="I860"/>
  <c r="G860"/>
  <c r="P859"/>
  <c r="N859"/>
  <c r="M859"/>
  <c r="L859"/>
  <c r="K859"/>
  <c r="I859"/>
  <c r="G859"/>
  <c r="P858"/>
  <c r="N858"/>
  <c r="M858"/>
  <c r="L858"/>
  <c r="K858"/>
  <c r="I858"/>
  <c r="G858"/>
  <c r="P857"/>
  <c r="N857"/>
  <c r="M857"/>
  <c r="L857"/>
  <c r="K857"/>
  <c r="I857"/>
  <c r="G857"/>
  <c r="P856"/>
  <c r="N856"/>
  <c r="M856"/>
  <c r="L856"/>
  <c r="K856"/>
  <c r="I856"/>
  <c r="G856"/>
  <c r="P855"/>
  <c r="N855"/>
  <c r="M855"/>
  <c r="L855"/>
  <c r="K855"/>
  <c r="I855"/>
  <c r="G855"/>
  <c r="P854"/>
  <c r="N854"/>
  <c r="M854"/>
  <c r="L854"/>
  <c r="K854"/>
  <c r="I854"/>
  <c r="G854"/>
  <c r="P853"/>
  <c r="N853"/>
  <c r="M853"/>
  <c r="L853"/>
  <c r="K853"/>
  <c r="I853"/>
  <c r="G853"/>
  <c r="P846"/>
  <c r="N846"/>
  <c r="M846"/>
  <c r="L846"/>
  <c r="K846"/>
  <c r="I846"/>
  <c r="G846"/>
  <c r="P845"/>
  <c r="N845"/>
  <c r="M845"/>
  <c r="L845"/>
  <c r="K845"/>
  <c r="I845"/>
  <c r="G845"/>
  <c r="P844"/>
  <c r="N844"/>
  <c r="M844"/>
  <c r="L844"/>
  <c r="K844"/>
  <c r="I844"/>
  <c r="G844"/>
  <c r="P843"/>
  <c r="N843"/>
  <c r="M843"/>
  <c r="L843"/>
  <c r="K843"/>
  <c r="I843"/>
  <c r="G843"/>
  <c r="P842"/>
  <c r="N842"/>
  <c r="M842"/>
  <c r="L842"/>
  <c r="K842"/>
  <c r="I842"/>
  <c r="G842"/>
  <c r="P841"/>
  <c r="N841"/>
  <c r="M841"/>
  <c r="L841"/>
  <c r="K841"/>
  <c r="I841"/>
  <c r="G841"/>
  <c r="P840"/>
  <c r="N840"/>
  <c r="M840"/>
  <c r="L840"/>
  <c r="K840"/>
  <c r="I840"/>
  <c r="G840"/>
  <c r="P839"/>
  <c r="N839"/>
  <c r="M839"/>
  <c r="L839"/>
  <c r="K839"/>
  <c r="I839"/>
  <c r="G839"/>
  <c r="P838"/>
  <c r="N838"/>
  <c r="M838"/>
  <c r="L838"/>
  <c r="K838"/>
  <c r="I838"/>
  <c r="G838"/>
  <c r="P837"/>
  <c r="N837"/>
  <c r="M837"/>
  <c r="L837"/>
  <c r="K837"/>
  <c r="I837"/>
  <c r="G837"/>
  <c r="P836"/>
  <c r="N836"/>
  <c r="M836"/>
  <c r="L836"/>
  <c r="K836"/>
  <c r="I836"/>
  <c r="G836"/>
  <c r="P835"/>
  <c r="N835"/>
  <c r="M835"/>
  <c r="L835"/>
  <c r="K835"/>
  <c r="I835"/>
  <c r="G835"/>
  <c r="P834"/>
  <c r="N834"/>
  <c r="M834"/>
  <c r="L834"/>
  <c r="K834"/>
  <c r="I834"/>
  <c r="G834"/>
  <c r="H846" s="1"/>
  <c r="P827"/>
  <c r="N827"/>
  <c r="M827"/>
  <c r="L827"/>
  <c r="K827"/>
  <c r="I827"/>
  <c r="G827"/>
  <c r="P826"/>
  <c r="N826"/>
  <c r="M826"/>
  <c r="L826"/>
  <c r="K826"/>
  <c r="I826"/>
  <c r="G826"/>
  <c r="P825"/>
  <c r="N825"/>
  <c r="M825"/>
  <c r="L825"/>
  <c r="K825"/>
  <c r="I825"/>
  <c r="G825"/>
  <c r="P824"/>
  <c r="N824"/>
  <c r="M824"/>
  <c r="L824"/>
  <c r="K824"/>
  <c r="I824"/>
  <c r="G824"/>
  <c r="P823"/>
  <c r="N823"/>
  <c r="M823"/>
  <c r="L823"/>
  <c r="K823"/>
  <c r="I823"/>
  <c r="G823"/>
  <c r="P822"/>
  <c r="N822"/>
  <c r="M822"/>
  <c r="L822"/>
  <c r="K822"/>
  <c r="I822"/>
  <c r="G822"/>
  <c r="P821"/>
  <c r="N821"/>
  <c r="M821"/>
  <c r="L821"/>
  <c r="K821"/>
  <c r="I821"/>
  <c r="G821"/>
  <c r="P820"/>
  <c r="N820"/>
  <c r="M820"/>
  <c r="L820"/>
  <c r="K820"/>
  <c r="I820"/>
  <c r="G820"/>
  <c r="P819"/>
  <c r="N819"/>
  <c r="M819"/>
  <c r="L819"/>
  <c r="K819"/>
  <c r="I819"/>
  <c r="G819"/>
  <c r="P818"/>
  <c r="N818"/>
  <c r="M818"/>
  <c r="L818"/>
  <c r="K818"/>
  <c r="I818"/>
  <c r="G818"/>
  <c r="P817"/>
  <c r="N817"/>
  <c r="M817"/>
  <c r="L817"/>
  <c r="K817"/>
  <c r="I817"/>
  <c r="G817"/>
  <c r="P816"/>
  <c r="N816"/>
  <c r="M816"/>
  <c r="L816"/>
  <c r="K816"/>
  <c r="I816"/>
  <c r="G816"/>
  <c r="P815"/>
  <c r="N815"/>
  <c r="M815"/>
  <c r="L815"/>
  <c r="K815"/>
  <c r="I815"/>
  <c r="G815"/>
  <c r="P808"/>
  <c r="N808"/>
  <c r="M808"/>
  <c r="L808"/>
  <c r="K808"/>
  <c r="I808"/>
  <c r="G808"/>
  <c r="P807"/>
  <c r="N807"/>
  <c r="M807"/>
  <c r="L807"/>
  <c r="K807"/>
  <c r="I807"/>
  <c r="G807"/>
  <c r="P806"/>
  <c r="N806"/>
  <c r="M806"/>
  <c r="L806"/>
  <c r="K806"/>
  <c r="I806"/>
  <c r="G806"/>
  <c r="P805"/>
  <c r="N805"/>
  <c r="M805"/>
  <c r="L805"/>
  <c r="K805"/>
  <c r="I805"/>
  <c r="G805"/>
  <c r="P804"/>
  <c r="N804"/>
  <c r="M804"/>
  <c r="L804"/>
  <c r="K804"/>
  <c r="I804"/>
  <c r="G804"/>
  <c r="P803"/>
  <c r="N803"/>
  <c r="M803"/>
  <c r="L803"/>
  <c r="K803"/>
  <c r="I803"/>
  <c r="G803"/>
  <c r="P802"/>
  <c r="N802"/>
  <c r="M802"/>
  <c r="L802"/>
  <c r="K802"/>
  <c r="I802"/>
  <c r="G802"/>
  <c r="P801"/>
  <c r="N801"/>
  <c r="M801"/>
  <c r="L801"/>
  <c r="K801"/>
  <c r="I801"/>
  <c r="G801"/>
  <c r="P800"/>
  <c r="N800"/>
  <c r="M800"/>
  <c r="L800"/>
  <c r="K800"/>
  <c r="I800"/>
  <c r="G800"/>
  <c r="P799"/>
  <c r="N799"/>
  <c r="M799"/>
  <c r="L799"/>
  <c r="K799"/>
  <c r="I799"/>
  <c r="G799"/>
  <c r="P798"/>
  <c r="N798"/>
  <c r="M798"/>
  <c r="L798"/>
  <c r="K798"/>
  <c r="I798"/>
  <c r="G798"/>
  <c r="P797"/>
  <c r="N797"/>
  <c r="M797"/>
  <c r="L797"/>
  <c r="K797"/>
  <c r="I797"/>
  <c r="G797"/>
  <c r="P796"/>
  <c r="N796"/>
  <c r="M796"/>
  <c r="L796"/>
  <c r="K796"/>
  <c r="I796"/>
  <c r="G796"/>
  <c r="H808" s="1"/>
  <c r="P789"/>
  <c r="N789"/>
  <c r="M789"/>
  <c r="L789"/>
  <c r="K789"/>
  <c r="I789"/>
  <c r="G789"/>
  <c r="P788"/>
  <c r="N788"/>
  <c r="M788"/>
  <c r="L788"/>
  <c r="K788"/>
  <c r="I788"/>
  <c r="G788"/>
  <c r="P787"/>
  <c r="N787"/>
  <c r="M787"/>
  <c r="L787"/>
  <c r="K787"/>
  <c r="I787"/>
  <c r="G787"/>
  <c r="P786"/>
  <c r="N786"/>
  <c r="M786"/>
  <c r="L786"/>
  <c r="K786"/>
  <c r="I786"/>
  <c r="G786"/>
  <c r="P785"/>
  <c r="N785"/>
  <c r="M785"/>
  <c r="L785"/>
  <c r="K785"/>
  <c r="I785"/>
  <c r="G785"/>
  <c r="P784"/>
  <c r="N784"/>
  <c r="M784"/>
  <c r="L784"/>
  <c r="K784"/>
  <c r="I784"/>
  <c r="G784"/>
  <c r="P783"/>
  <c r="N783"/>
  <c r="M783"/>
  <c r="L783"/>
  <c r="K783"/>
  <c r="I783"/>
  <c r="G783"/>
  <c r="P782"/>
  <c r="N782"/>
  <c r="M782"/>
  <c r="L782"/>
  <c r="K782"/>
  <c r="I782"/>
  <c r="G782"/>
  <c r="P781"/>
  <c r="N781"/>
  <c r="M781"/>
  <c r="L781"/>
  <c r="K781"/>
  <c r="I781"/>
  <c r="G781"/>
  <c r="P780"/>
  <c r="N780"/>
  <c r="M780"/>
  <c r="L780"/>
  <c r="K780"/>
  <c r="I780"/>
  <c r="G780"/>
  <c r="P779"/>
  <c r="N779"/>
  <c r="M779"/>
  <c r="L779"/>
  <c r="K779"/>
  <c r="I779"/>
  <c r="G779"/>
  <c r="P778"/>
  <c r="N778"/>
  <c r="M778"/>
  <c r="L778"/>
  <c r="K778"/>
  <c r="I778"/>
  <c r="G778"/>
  <c r="P777"/>
  <c r="N777"/>
  <c r="M777"/>
  <c r="L777"/>
  <c r="K777"/>
  <c r="I777"/>
  <c r="G777"/>
  <c r="P770"/>
  <c r="N770"/>
  <c r="M770"/>
  <c r="L770"/>
  <c r="K770"/>
  <c r="I770"/>
  <c r="G770"/>
  <c r="P769"/>
  <c r="N769"/>
  <c r="M769"/>
  <c r="L769"/>
  <c r="K769"/>
  <c r="I769"/>
  <c r="G769"/>
  <c r="P768"/>
  <c r="N768"/>
  <c r="M768"/>
  <c r="L768"/>
  <c r="K768"/>
  <c r="I768"/>
  <c r="G768"/>
  <c r="P767"/>
  <c r="N767"/>
  <c r="M767"/>
  <c r="L767"/>
  <c r="K767"/>
  <c r="I767"/>
  <c r="G767"/>
  <c r="P766"/>
  <c r="N766"/>
  <c r="M766"/>
  <c r="L766"/>
  <c r="K766"/>
  <c r="I766"/>
  <c r="G766"/>
  <c r="P765"/>
  <c r="N765"/>
  <c r="M765"/>
  <c r="L765"/>
  <c r="K765"/>
  <c r="I765"/>
  <c r="G765"/>
  <c r="P764"/>
  <c r="N764"/>
  <c r="M764"/>
  <c r="L764"/>
  <c r="K764"/>
  <c r="I764"/>
  <c r="G764"/>
  <c r="P763"/>
  <c r="N763"/>
  <c r="M763"/>
  <c r="L763"/>
  <c r="K763"/>
  <c r="I763"/>
  <c r="G763"/>
  <c r="P762"/>
  <c r="N762"/>
  <c r="M762"/>
  <c r="L762"/>
  <c r="K762"/>
  <c r="I762"/>
  <c r="G762"/>
  <c r="P761"/>
  <c r="N761"/>
  <c r="M761"/>
  <c r="L761"/>
  <c r="K761"/>
  <c r="I761"/>
  <c r="G761"/>
  <c r="P760"/>
  <c r="N760"/>
  <c r="M760"/>
  <c r="L760"/>
  <c r="K760"/>
  <c r="I760"/>
  <c r="G760"/>
  <c r="P759"/>
  <c r="N759"/>
  <c r="M759"/>
  <c r="L759"/>
  <c r="K759"/>
  <c r="I759"/>
  <c r="G759"/>
  <c r="P758"/>
  <c r="N758"/>
  <c r="M758"/>
  <c r="L758"/>
  <c r="K758"/>
  <c r="I758"/>
  <c r="G758"/>
  <c r="H770" s="1"/>
  <c r="P751"/>
  <c r="N751"/>
  <c r="M751"/>
  <c r="L751"/>
  <c r="K751"/>
  <c r="I751"/>
  <c r="G751"/>
  <c r="P750"/>
  <c r="N750"/>
  <c r="M750"/>
  <c r="L750"/>
  <c r="K750"/>
  <c r="I750"/>
  <c r="G750"/>
  <c r="P749"/>
  <c r="N749"/>
  <c r="M749"/>
  <c r="L749"/>
  <c r="K749"/>
  <c r="I749"/>
  <c r="G749"/>
  <c r="P748"/>
  <c r="N748"/>
  <c r="M748"/>
  <c r="L748"/>
  <c r="K748"/>
  <c r="I748"/>
  <c r="G748"/>
  <c r="P747"/>
  <c r="N747"/>
  <c r="M747"/>
  <c r="L747"/>
  <c r="K747"/>
  <c r="I747"/>
  <c r="G747"/>
  <c r="P746"/>
  <c r="N746"/>
  <c r="M746"/>
  <c r="L746"/>
  <c r="K746"/>
  <c r="I746"/>
  <c r="G746"/>
  <c r="P745"/>
  <c r="N745"/>
  <c r="M745"/>
  <c r="L745"/>
  <c r="K745"/>
  <c r="I745"/>
  <c r="G745"/>
  <c r="P744"/>
  <c r="N744"/>
  <c r="M744"/>
  <c r="L744"/>
  <c r="K744"/>
  <c r="I744"/>
  <c r="G744"/>
  <c r="P743"/>
  <c r="N743"/>
  <c r="M743"/>
  <c r="L743"/>
  <c r="K743"/>
  <c r="I743"/>
  <c r="G743"/>
  <c r="P742"/>
  <c r="N742"/>
  <c r="M742"/>
  <c r="L742"/>
  <c r="K742"/>
  <c r="I742"/>
  <c r="G742"/>
  <c r="P741"/>
  <c r="N741"/>
  <c r="M741"/>
  <c r="L741"/>
  <c r="K741"/>
  <c r="I741"/>
  <c r="G741"/>
  <c r="P740"/>
  <c r="N740"/>
  <c r="M740"/>
  <c r="L740"/>
  <c r="K740"/>
  <c r="I740"/>
  <c r="G740"/>
  <c r="P739"/>
  <c r="N739"/>
  <c r="M739"/>
  <c r="L739"/>
  <c r="K739"/>
  <c r="I739"/>
  <c r="G739"/>
  <c r="P732"/>
  <c r="N732"/>
  <c r="M732"/>
  <c r="L732"/>
  <c r="K732"/>
  <c r="I732"/>
  <c r="G732"/>
  <c r="P731"/>
  <c r="N731"/>
  <c r="M731"/>
  <c r="L731"/>
  <c r="K731"/>
  <c r="I731"/>
  <c r="G731"/>
  <c r="P730"/>
  <c r="N730"/>
  <c r="M730"/>
  <c r="L730"/>
  <c r="K730"/>
  <c r="I730"/>
  <c r="G730"/>
  <c r="P729"/>
  <c r="N729"/>
  <c r="M729"/>
  <c r="L729"/>
  <c r="K729"/>
  <c r="I729"/>
  <c r="G729"/>
  <c r="P728"/>
  <c r="N728"/>
  <c r="M728"/>
  <c r="L728"/>
  <c r="K728"/>
  <c r="I728"/>
  <c r="G728"/>
  <c r="P727"/>
  <c r="N727"/>
  <c r="M727"/>
  <c r="L727"/>
  <c r="K727"/>
  <c r="I727"/>
  <c r="G727"/>
  <c r="P726"/>
  <c r="N726"/>
  <c r="M726"/>
  <c r="L726"/>
  <c r="K726"/>
  <c r="I726"/>
  <c r="G726"/>
  <c r="P725"/>
  <c r="N725"/>
  <c r="M725"/>
  <c r="L725"/>
  <c r="K725"/>
  <c r="I725"/>
  <c r="G725"/>
  <c r="P724"/>
  <c r="N724"/>
  <c r="M724"/>
  <c r="L724"/>
  <c r="K724"/>
  <c r="I724"/>
  <c r="G724"/>
  <c r="P723"/>
  <c r="N723"/>
  <c r="M723"/>
  <c r="L723"/>
  <c r="K723"/>
  <c r="I723"/>
  <c r="G723"/>
  <c r="P722"/>
  <c r="N722"/>
  <c r="M722"/>
  <c r="L722"/>
  <c r="K722"/>
  <c r="I722"/>
  <c r="G722"/>
  <c r="P721"/>
  <c r="N721"/>
  <c r="M721"/>
  <c r="L721"/>
  <c r="K721"/>
  <c r="I721"/>
  <c r="G721"/>
  <c r="P720"/>
  <c r="N720"/>
  <c r="M720"/>
  <c r="L720"/>
  <c r="K720"/>
  <c r="I720"/>
  <c r="G720"/>
  <c r="H732" s="1"/>
  <c r="P713"/>
  <c r="N713"/>
  <c r="M713"/>
  <c r="L713"/>
  <c r="K713"/>
  <c r="I713"/>
  <c r="G713"/>
  <c r="P712"/>
  <c r="N712"/>
  <c r="M712"/>
  <c r="L712"/>
  <c r="K712"/>
  <c r="I712"/>
  <c r="G712"/>
  <c r="P711"/>
  <c r="N711"/>
  <c r="M711"/>
  <c r="L711"/>
  <c r="K711"/>
  <c r="I711"/>
  <c r="G711"/>
  <c r="P710"/>
  <c r="N710"/>
  <c r="M710"/>
  <c r="L710"/>
  <c r="K710"/>
  <c r="I710"/>
  <c r="G710"/>
  <c r="P709"/>
  <c r="N709"/>
  <c r="M709"/>
  <c r="L709"/>
  <c r="K709"/>
  <c r="I709"/>
  <c r="G709"/>
  <c r="P708"/>
  <c r="N708"/>
  <c r="M708"/>
  <c r="L708"/>
  <c r="K708"/>
  <c r="I708"/>
  <c r="G708"/>
  <c r="P707"/>
  <c r="N707"/>
  <c r="M707"/>
  <c r="L707"/>
  <c r="K707"/>
  <c r="I707"/>
  <c r="G707"/>
  <c r="P706"/>
  <c r="N706"/>
  <c r="M706"/>
  <c r="L706"/>
  <c r="K706"/>
  <c r="I706"/>
  <c r="G706"/>
  <c r="P705"/>
  <c r="N705"/>
  <c r="M705"/>
  <c r="L705"/>
  <c r="K705"/>
  <c r="I705"/>
  <c r="G705"/>
  <c r="P704"/>
  <c r="N704"/>
  <c r="M704"/>
  <c r="L704"/>
  <c r="K704"/>
  <c r="I704"/>
  <c r="G704"/>
  <c r="P703"/>
  <c r="N703"/>
  <c r="M703"/>
  <c r="L703"/>
  <c r="K703"/>
  <c r="I703"/>
  <c r="G703"/>
  <c r="P702"/>
  <c r="N702"/>
  <c r="M702"/>
  <c r="L702"/>
  <c r="K702"/>
  <c r="I702"/>
  <c r="G702"/>
  <c r="P701"/>
  <c r="N701"/>
  <c r="M701"/>
  <c r="L701"/>
  <c r="K701"/>
  <c r="I701"/>
  <c r="G701"/>
  <c r="P692"/>
  <c r="N692"/>
  <c r="M692"/>
  <c r="L692"/>
  <c r="K692"/>
  <c r="I692"/>
  <c r="G692"/>
  <c r="P691"/>
  <c r="N691"/>
  <c r="M691"/>
  <c r="L691"/>
  <c r="K691"/>
  <c r="I691"/>
  <c r="G691"/>
  <c r="P690"/>
  <c r="N690"/>
  <c r="M690"/>
  <c r="L690"/>
  <c r="K690"/>
  <c r="I690"/>
  <c r="G690"/>
  <c r="P689"/>
  <c r="N689"/>
  <c r="M689"/>
  <c r="L689"/>
  <c r="K689"/>
  <c r="I689"/>
  <c r="G689"/>
  <c r="P688"/>
  <c r="N688"/>
  <c r="M688"/>
  <c r="L688"/>
  <c r="K688"/>
  <c r="I688"/>
  <c r="G688"/>
  <c r="P687"/>
  <c r="N687"/>
  <c r="M687"/>
  <c r="L687"/>
  <c r="K687"/>
  <c r="I687"/>
  <c r="G687"/>
  <c r="P686"/>
  <c r="N686"/>
  <c r="M686"/>
  <c r="L686"/>
  <c r="K686"/>
  <c r="I686"/>
  <c r="G686"/>
  <c r="P685"/>
  <c r="N685"/>
  <c r="M685"/>
  <c r="L685"/>
  <c r="K685"/>
  <c r="I685"/>
  <c r="G685"/>
  <c r="P684"/>
  <c r="N684"/>
  <c r="M684"/>
  <c r="L684"/>
  <c r="K684"/>
  <c r="I684"/>
  <c r="G684"/>
  <c r="P683"/>
  <c r="N683"/>
  <c r="M683"/>
  <c r="L683"/>
  <c r="K683"/>
  <c r="I683"/>
  <c r="G683"/>
  <c r="P682"/>
  <c r="N682"/>
  <c r="M682"/>
  <c r="L682"/>
  <c r="K682"/>
  <c r="I682"/>
  <c r="G682"/>
  <c r="P681"/>
  <c r="N681"/>
  <c r="M681"/>
  <c r="L681"/>
  <c r="K681"/>
  <c r="I681"/>
  <c r="G681"/>
  <c r="P680"/>
  <c r="N680"/>
  <c r="M680"/>
  <c r="L680"/>
  <c r="K680"/>
  <c r="I680"/>
  <c r="G680"/>
  <c r="H692" s="1"/>
  <c r="P673"/>
  <c r="N673"/>
  <c r="M673"/>
  <c r="L673"/>
  <c r="K673"/>
  <c r="I673"/>
  <c r="G673"/>
  <c r="P672"/>
  <c r="N672"/>
  <c r="M672"/>
  <c r="L672"/>
  <c r="K672"/>
  <c r="I672"/>
  <c r="G672"/>
  <c r="P671"/>
  <c r="N671"/>
  <c r="M671"/>
  <c r="L671"/>
  <c r="K671"/>
  <c r="I671"/>
  <c r="G671"/>
  <c r="P670"/>
  <c r="N670"/>
  <c r="M670"/>
  <c r="L670"/>
  <c r="K670"/>
  <c r="I670"/>
  <c r="G670"/>
  <c r="P669"/>
  <c r="N669"/>
  <c r="M669"/>
  <c r="L669"/>
  <c r="K669"/>
  <c r="I669"/>
  <c r="G669"/>
  <c r="P668"/>
  <c r="N668"/>
  <c r="M668"/>
  <c r="L668"/>
  <c r="K668"/>
  <c r="I668"/>
  <c r="G668"/>
  <c r="P667"/>
  <c r="N667"/>
  <c r="M667"/>
  <c r="L667"/>
  <c r="K667"/>
  <c r="I667"/>
  <c r="G667"/>
  <c r="P666"/>
  <c r="N666"/>
  <c r="M666"/>
  <c r="L666"/>
  <c r="K666"/>
  <c r="I666"/>
  <c r="G666"/>
  <c r="P665"/>
  <c r="N665"/>
  <c r="M665"/>
  <c r="L665"/>
  <c r="K665"/>
  <c r="I665"/>
  <c r="G665"/>
  <c r="P664"/>
  <c r="N664"/>
  <c r="M664"/>
  <c r="L664"/>
  <c r="K664"/>
  <c r="I664"/>
  <c r="G664"/>
  <c r="P663"/>
  <c r="N663"/>
  <c r="M663"/>
  <c r="L663"/>
  <c r="K663"/>
  <c r="I663"/>
  <c r="G663"/>
  <c r="P662"/>
  <c r="N662"/>
  <c r="M662"/>
  <c r="L662"/>
  <c r="K662"/>
  <c r="I662"/>
  <c r="G662"/>
  <c r="P661"/>
  <c r="N661"/>
  <c r="M661"/>
  <c r="L661"/>
  <c r="K661"/>
  <c r="I661"/>
  <c r="G661"/>
  <c r="P654"/>
  <c r="N654"/>
  <c r="M654"/>
  <c r="L654"/>
  <c r="K654"/>
  <c r="I654"/>
  <c r="G654"/>
  <c r="P653"/>
  <c r="N653"/>
  <c r="M653"/>
  <c r="L653"/>
  <c r="K653"/>
  <c r="I653"/>
  <c r="G653"/>
  <c r="P652"/>
  <c r="N652"/>
  <c r="M652"/>
  <c r="L652"/>
  <c r="K652"/>
  <c r="I652"/>
  <c r="G652"/>
  <c r="P651"/>
  <c r="N651"/>
  <c r="M651"/>
  <c r="L651"/>
  <c r="K651"/>
  <c r="I651"/>
  <c r="G651"/>
  <c r="P650"/>
  <c r="N650"/>
  <c r="M650"/>
  <c r="L650"/>
  <c r="K650"/>
  <c r="I650"/>
  <c r="G650"/>
  <c r="P649"/>
  <c r="N649"/>
  <c r="M649"/>
  <c r="L649"/>
  <c r="K649"/>
  <c r="I649"/>
  <c r="G649"/>
  <c r="P648"/>
  <c r="N648"/>
  <c r="M648"/>
  <c r="L648"/>
  <c r="K648"/>
  <c r="I648"/>
  <c r="G648"/>
  <c r="P647"/>
  <c r="N647"/>
  <c r="M647"/>
  <c r="L647"/>
  <c r="K647"/>
  <c r="I647"/>
  <c r="G647"/>
  <c r="P646"/>
  <c r="N646"/>
  <c r="M646"/>
  <c r="L646"/>
  <c r="K646"/>
  <c r="I646"/>
  <c r="G646"/>
  <c r="P645"/>
  <c r="N645"/>
  <c r="M645"/>
  <c r="L645"/>
  <c r="K645"/>
  <c r="I645"/>
  <c r="G645"/>
  <c r="P644"/>
  <c r="N644"/>
  <c r="M644"/>
  <c r="L644"/>
  <c r="K644"/>
  <c r="I644"/>
  <c r="G644"/>
  <c r="P643"/>
  <c r="N643"/>
  <c r="M643"/>
  <c r="L643"/>
  <c r="K643"/>
  <c r="I643"/>
  <c r="G643"/>
  <c r="P642"/>
  <c r="N642"/>
  <c r="M642"/>
  <c r="L642"/>
  <c r="K642"/>
  <c r="I642"/>
  <c r="G642"/>
  <c r="H654" s="1"/>
  <c r="P635"/>
  <c r="N635"/>
  <c r="M635"/>
  <c r="L635"/>
  <c r="K635"/>
  <c r="I635"/>
  <c r="G635"/>
  <c r="P634"/>
  <c r="N634"/>
  <c r="M634"/>
  <c r="L634"/>
  <c r="K634"/>
  <c r="I634"/>
  <c r="G634"/>
  <c r="P633"/>
  <c r="N633"/>
  <c r="M633"/>
  <c r="L633"/>
  <c r="K633"/>
  <c r="I633"/>
  <c r="G633"/>
  <c r="P632"/>
  <c r="N632"/>
  <c r="M632"/>
  <c r="L632"/>
  <c r="K632"/>
  <c r="I632"/>
  <c r="G632"/>
  <c r="P631"/>
  <c r="N631"/>
  <c r="M631"/>
  <c r="L631"/>
  <c r="K631"/>
  <c r="I631"/>
  <c r="G631"/>
  <c r="P630"/>
  <c r="N630"/>
  <c r="M630"/>
  <c r="L630"/>
  <c r="K630"/>
  <c r="I630"/>
  <c r="G630"/>
  <c r="P629"/>
  <c r="N629"/>
  <c r="M629"/>
  <c r="L629"/>
  <c r="K629"/>
  <c r="I629"/>
  <c r="G629"/>
  <c r="P628"/>
  <c r="N628"/>
  <c r="M628"/>
  <c r="L628"/>
  <c r="K628"/>
  <c r="I628"/>
  <c r="G628"/>
  <c r="P627"/>
  <c r="N627"/>
  <c r="M627"/>
  <c r="L627"/>
  <c r="K627"/>
  <c r="I627"/>
  <c r="G627"/>
  <c r="P626"/>
  <c r="N626"/>
  <c r="M626"/>
  <c r="L626"/>
  <c r="K626"/>
  <c r="I626"/>
  <c r="G626"/>
  <c r="P625"/>
  <c r="N625"/>
  <c r="M625"/>
  <c r="L625"/>
  <c r="K625"/>
  <c r="I625"/>
  <c r="G625"/>
  <c r="P624"/>
  <c r="N624"/>
  <c r="M624"/>
  <c r="L624"/>
  <c r="K624"/>
  <c r="I624"/>
  <c r="G624"/>
  <c r="P623"/>
  <c r="N623"/>
  <c r="M623"/>
  <c r="L623"/>
  <c r="K623"/>
  <c r="I623"/>
  <c r="G623"/>
  <c r="P616"/>
  <c r="N616"/>
  <c r="M616"/>
  <c r="L616"/>
  <c r="K616"/>
  <c r="I616"/>
  <c r="G616"/>
  <c r="P615"/>
  <c r="N615"/>
  <c r="M615"/>
  <c r="L615"/>
  <c r="K615"/>
  <c r="I615"/>
  <c r="G615"/>
  <c r="P614"/>
  <c r="N614"/>
  <c r="M614"/>
  <c r="L614"/>
  <c r="K614"/>
  <c r="I614"/>
  <c r="G614"/>
  <c r="P613"/>
  <c r="N613"/>
  <c r="M613"/>
  <c r="L613"/>
  <c r="K613"/>
  <c r="I613"/>
  <c r="G613"/>
  <c r="P612"/>
  <c r="N612"/>
  <c r="M612"/>
  <c r="L612"/>
  <c r="K612"/>
  <c r="I612"/>
  <c r="G612"/>
  <c r="P611"/>
  <c r="N611"/>
  <c r="M611"/>
  <c r="L611"/>
  <c r="K611"/>
  <c r="I611"/>
  <c r="G611"/>
  <c r="P610"/>
  <c r="N610"/>
  <c r="M610"/>
  <c r="L610"/>
  <c r="K610"/>
  <c r="I610"/>
  <c r="G610"/>
  <c r="P609"/>
  <c r="N609"/>
  <c r="M609"/>
  <c r="L609"/>
  <c r="K609"/>
  <c r="I609"/>
  <c r="G609"/>
  <c r="P608"/>
  <c r="N608"/>
  <c r="M608"/>
  <c r="L608"/>
  <c r="K608"/>
  <c r="I608"/>
  <c r="G608"/>
  <c r="P607"/>
  <c r="N607"/>
  <c r="M607"/>
  <c r="L607"/>
  <c r="K607"/>
  <c r="I607"/>
  <c r="G607"/>
  <c r="P606"/>
  <c r="N606"/>
  <c r="M606"/>
  <c r="L606"/>
  <c r="K606"/>
  <c r="I606"/>
  <c r="G606"/>
  <c r="P605"/>
  <c r="N605"/>
  <c r="M605"/>
  <c r="L605"/>
  <c r="K605"/>
  <c r="I605"/>
  <c r="G605"/>
  <c r="P604"/>
  <c r="N604"/>
  <c r="M604"/>
  <c r="L604"/>
  <c r="K604"/>
  <c r="I604"/>
  <c r="G604"/>
  <c r="H616" s="1"/>
  <c r="P597"/>
  <c r="N597"/>
  <c r="M597"/>
  <c r="L597"/>
  <c r="K597"/>
  <c r="I597"/>
  <c r="G597"/>
  <c r="P596"/>
  <c r="N596"/>
  <c r="M596"/>
  <c r="L596"/>
  <c r="K596"/>
  <c r="I596"/>
  <c r="G596"/>
  <c r="P595"/>
  <c r="N595"/>
  <c r="M595"/>
  <c r="L595"/>
  <c r="K595"/>
  <c r="I595"/>
  <c r="G595"/>
  <c r="P594"/>
  <c r="N594"/>
  <c r="M594"/>
  <c r="L594"/>
  <c r="K594"/>
  <c r="I594"/>
  <c r="G594"/>
  <c r="P593"/>
  <c r="N593"/>
  <c r="M593"/>
  <c r="L593"/>
  <c r="K593"/>
  <c r="I593"/>
  <c r="G593"/>
  <c r="P592"/>
  <c r="N592"/>
  <c r="M592"/>
  <c r="L592"/>
  <c r="K592"/>
  <c r="I592"/>
  <c r="G592"/>
  <c r="P591"/>
  <c r="N591"/>
  <c r="M591"/>
  <c r="L591"/>
  <c r="K591"/>
  <c r="I591"/>
  <c r="G591"/>
  <c r="P590"/>
  <c r="N590"/>
  <c r="M590"/>
  <c r="L590"/>
  <c r="K590"/>
  <c r="I590"/>
  <c r="G590"/>
  <c r="P589"/>
  <c r="N589"/>
  <c r="M589"/>
  <c r="L589"/>
  <c r="K589"/>
  <c r="I589"/>
  <c r="G589"/>
  <c r="P588"/>
  <c r="N588"/>
  <c r="M588"/>
  <c r="L588"/>
  <c r="K588"/>
  <c r="I588"/>
  <c r="G588"/>
  <c r="P587"/>
  <c r="N587"/>
  <c r="M587"/>
  <c r="L587"/>
  <c r="K587"/>
  <c r="I587"/>
  <c r="G587"/>
  <c r="P586"/>
  <c r="N586"/>
  <c r="M586"/>
  <c r="L586"/>
  <c r="K586"/>
  <c r="I586"/>
  <c r="G586"/>
  <c r="P585"/>
  <c r="N585"/>
  <c r="M585"/>
  <c r="L585"/>
  <c r="K585"/>
  <c r="I585"/>
  <c r="G585"/>
  <c r="P578"/>
  <c r="N578"/>
  <c r="M578"/>
  <c r="L578"/>
  <c r="K578"/>
  <c r="I578"/>
  <c r="G578"/>
  <c r="P577"/>
  <c r="N577"/>
  <c r="M577"/>
  <c r="L577"/>
  <c r="K577"/>
  <c r="I577"/>
  <c r="G577"/>
  <c r="P576"/>
  <c r="N576"/>
  <c r="M576"/>
  <c r="L576"/>
  <c r="K576"/>
  <c r="I576"/>
  <c r="G576"/>
  <c r="P575"/>
  <c r="N575"/>
  <c r="M575"/>
  <c r="L575"/>
  <c r="K575"/>
  <c r="I575"/>
  <c r="G575"/>
  <c r="P574"/>
  <c r="N574"/>
  <c r="M574"/>
  <c r="L574"/>
  <c r="K574"/>
  <c r="I574"/>
  <c r="G574"/>
  <c r="P573"/>
  <c r="N573"/>
  <c r="M573"/>
  <c r="L573"/>
  <c r="K573"/>
  <c r="I573"/>
  <c r="G573"/>
  <c r="P572"/>
  <c r="N572"/>
  <c r="M572"/>
  <c r="L572"/>
  <c r="K572"/>
  <c r="I572"/>
  <c r="G572"/>
  <c r="P571"/>
  <c r="N571"/>
  <c r="M571"/>
  <c r="L571"/>
  <c r="K571"/>
  <c r="I571"/>
  <c r="G571"/>
  <c r="P570"/>
  <c r="N570"/>
  <c r="M570"/>
  <c r="L570"/>
  <c r="K570"/>
  <c r="I570"/>
  <c r="G570"/>
  <c r="P569"/>
  <c r="N569"/>
  <c r="M569"/>
  <c r="L569"/>
  <c r="K569"/>
  <c r="I569"/>
  <c r="G569"/>
  <c r="P568"/>
  <c r="N568"/>
  <c r="M568"/>
  <c r="L568"/>
  <c r="K568"/>
  <c r="I568"/>
  <c r="G568"/>
  <c r="P567"/>
  <c r="N567"/>
  <c r="M567"/>
  <c r="L567"/>
  <c r="K567"/>
  <c r="I567"/>
  <c r="G567"/>
  <c r="P566"/>
  <c r="N566"/>
  <c r="M566"/>
  <c r="L566"/>
  <c r="K566"/>
  <c r="I566"/>
  <c r="G566"/>
  <c r="H578" s="1"/>
  <c r="P559"/>
  <c r="N559"/>
  <c r="M559"/>
  <c r="L559"/>
  <c r="K559"/>
  <c r="I559"/>
  <c r="G559"/>
  <c r="P558"/>
  <c r="N558"/>
  <c r="M558"/>
  <c r="L558"/>
  <c r="K558"/>
  <c r="I558"/>
  <c r="G558"/>
  <c r="P557"/>
  <c r="N557"/>
  <c r="M557"/>
  <c r="L557"/>
  <c r="K557"/>
  <c r="I557"/>
  <c r="G557"/>
  <c r="P556"/>
  <c r="N556"/>
  <c r="M556"/>
  <c r="L556"/>
  <c r="K556"/>
  <c r="I556"/>
  <c r="G556"/>
  <c r="P555"/>
  <c r="N555"/>
  <c r="M555"/>
  <c r="L555"/>
  <c r="K555"/>
  <c r="I555"/>
  <c r="G555"/>
  <c r="P554"/>
  <c r="N554"/>
  <c r="M554"/>
  <c r="L554"/>
  <c r="K554"/>
  <c r="I554"/>
  <c r="G554"/>
  <c r="P553"/>
  <c r="N553"/>
  <c r="M553"/>
  <c r="L553"/>
  <c r="K553"/>
  <c r="I553"/>
  <c r="G553"/>
  <c r="P552"/>
  <c r="N552"/>
  <c r="M552"/>
  <c r="L552"/>
  <c r="K552"/>
  <c r="I552"/>
  <c r="G552"/>
  <c r="P551"/>
  <c r="N551"/>
  <c r="M551"/>
  <c r="L551"/>
  <c r="K551"/>
  <c r="I551"/>
  <c r="G551"/>
  <c r="P550"/>
  <c r="N550"/>
  <c r="M550"/>
  <c r="L550"/>
  <c r="K550"/>
  <c r="I550"/>
  <c r="G550"/>
  <c r="P549"/>
  <c r="N549"/>
  <c r="M549"/>
  <c r="L549"/>
  <c r="K549"/>
  <c r="I549"/>
  <c r="G549"/>
  <c r="P548"/>
  <c r="N548"/>
  <c r="M548"/>
  <c r="L548"/>
  <c r="K548"/>
  <c r="I548"/>
  <c r="G548"/>
  <c r="P547"/>
  <c r="N547"/>
  <c r="M547"/>
  <c r="L547"/>
  <c r="K547"/>
  <c r="I547"/>
  <c r="G547"/>
  <c r="P540"/>
  <c r="N540"/>
  <c r="M540"/>
  <c r="L540"/>
  <c r="K540"/>
  <c r="I540"/>
  <c r="G540"/>
  <c r="P539"/>
  <c r="N539"/>
  <c r="M539"/>
  <c r="L539"/>
  <c r="K539"/>
  <c r="I539"/>
  <c r="G539"/>
  <c r="P538"/>
  <c r="N538"/>
  <c r="M538"/>
  <c r="L538"/>
  <c r="K538"/>
  <c r="I538"/>
  <c r="G538"/>
  <c r="P537"/>
  <c r="N537"/>
  <c r="M537"/>
  <c r="L537"/>
  <c r="K537"/>
  <c r="I537"/>
  <c r="G537"/>
  <c r="P536"/>
  <c r="N536"/>
  <c r="M536"/>
  <c r="L536"/>
  <c r="K536"/>
  <c r="I536"/>
  <c r="G536"/>
  <c r="P535"/>
  <c r="N535"/>
  <c r="M535"/>
  <c r="L535"/>
  <c r="K535"/>
  <c r="I535"/>
  <c r="G535"/>
  <c r="P534"/>
  <c r="N534"/>
  <c r="M534"/>
  <c r="L534"/>
  <c r="K534"/>
  <c r="I534"/>
  <c r="G534"/>
  <c r="P533"/>
  <c r="N533"/>
  <c r="M533"/>
  <c r="L533"/>
  <c r="K533"/>
  <c r="I533"/>
  <c r="G533"/>
  <c r="P532"/>
  <c r="N532"/>
  <c r="M532"/>
  <c r="L532"/>
  <c r="K532"/>
  <c r="I532"/>
  <c r="G532"/>
  <c r="P531"/>
  <c r="N531"/>
  <c r="M531"/>
  <c r="L531"/>
  <c r="K531"/>
  <c r="I531"/>
  <c r="G531"/>
  <c r="P530"/>
  <c r="N530"/>
  <c r="M530"/>
  <c r="L530"/>
  <c r="K530"/>
  <c r="I530"/>
  <c r="G530"/>
  <c r="P529"/>
  <c r="N529"/>
  <c r="M529"/>
  <c r="L529"/>
  <c r="K529"/>
  <c r="I529"/>
  <c r="G529"/>
  <c r="P528"/>
  <c r="N528"/>
  <c r="M528"/>
  <c r="L528"/>
  <c r="K528"/>
  <c r="I528"/>
  <c r="G528"/>
  <c r="H540" s="1"/>
  <c r="P521"/>
  <c r="N521"/>
  <c r="M521"/>
  <c r="L521"/>
  <c r="K521"/>
  <c r="I521"/>
  <c r="G521"/>
  <c r="P520"/>
  <c r="N520"/>
  <c r="M520"/>
  <c r="L520"/>
  <c r="K520"/>
  <c r="I520"/>
  <c r="G520"/>
  <c r="P519"/>
  <c r="N519"/>
  <c r="M519"/>
  <c r="L519"/>
  <c r="K519"/>
  <c r="I519"/>
  <c r="G519"/>
  <c r="P518"/>
  <c r="N518"/>
  <c r="M518"/>
  <c r="L518"/>
  <c r="K518"/>
  <c r="I518"/>
  <c r="G518"/>
  <c r="P517"/>
  <c r="N517"/>
  <c r="M517"/>
  <c r="L517"/>
  <c r="K517"/>
  <c r="I517"/>
  <c r="G517"/>
  <c r="P516"/>
  <c r="N516"/>
  <c r="M516"/>
  <c r="L516"/>
  <c r="K516"/>
  <c r="I516"/>
  <c r="G516"/>
  <c r="P515"/>
  <c r="N515"/>
  <c r="M515"/>
  <c r="L515"/>
  <c r="K515"/>
  <c r="I515"/>
  <c r="G515"/>
  <c r="P514"/>
  <c r="N514"/>
  <c r="M514"/>
  <c r="L514"/>
  <c r="K514"/>
  <c r="I514"/>
  <c r="G514"/>
  <c r="P513"/>
  <c r="N513"/>
  <c r="M513"/>
  <c r="L513"/>
  <c r="K513"/>
  <c r="I513"/>
  <c r="G513"/>
  <c r="P512"/>
  <c r="N512"/>
  <c r="M512"/>
  <c r="L512"/>
  <c r="K512"/>
  <c r="I512"/>
  <c r="G512"/>
  <c r="P511"/>
  <c r="N511"/>
  <c r="M511"/>
  <c r="L511"/>
  <c r="K511"/>
  <c r="I511"/>
  <c r="G511"/>
  <c r="P510"/>
  <c r="N510"/>
  <c r="M510"/>
  <c r="L510"/>
  <c r="K510"/>
  <c r="I510"/>
  <c r="G510"/>
  <c r="P509"/>
  <c r="N509"/>
  <c r="M509"/>
  <c r="L509"/>
  <c r="K509"/>
  <c r="I509"/>
  <c r="G509"/>
  <c r="P502"/>
  <c r="N502"/>
  <c r="M502"/>
  <c r="L502"/>
  <c r="K502"/>
  <c r="I502"/>
  <c r="G502"/>
  <c r="P501"/>
  <c r="N501"/>
  <c r="M501"/>
  <c r="L501"/>
  <c r="K501"/>
  <c r="I501"/>
  <c r="G501"/>
  <c r="P500"/>
  <c r="N500"/>
  <c r="M500"/>
  <c r="L500"/>
  <c r="K500"/>
  <c r="I500"/>
  <c r="G500"/>
  <c r="P499"/>
  <c r="N499"/>
  <c r="M499"/>
  <c r="L499"/>
  <c r="K499"/>
  <c r="I499"/>
  <c r="G499"/>
  <c r="P498"/>
  <c r="N498"/>
  <c r="M498"/>
  <c r="L498"/>
  <c r="K498"/>
  <c r="I498"/>
  <c r="G498"/>
  <c r="P497"/>
  <c r="N497"/>
  <c r="M497"/>
  <c r="L497"/>
  <c r="K497"/>
  <c r="I497"/>
  <c r="G497"/>
  <c r="P496"/>
  <c r="N496"/>
  <c r="M496"/>
  <c r="L496"/>
  <c r="K496"/>
  <c r="I496"/>
  <c r="G496"/>
  <c r="P495"/>
  <c r="N495"/>
  <c r="M495"/>
  <c r="L495"/>
  <c r="K495"/>
  <c r="I495"/>
  <c r="G495"/>
  <c r="P494"/>
  <c r="N494"/>
  <c r="M494"/>
  <c r="L494"/>
  <c r="K494"/>
  <c r="I494"/>
  <c r="G494"/>
  <c r="P493"/>
  <c r="N493"/>
  <c r="M493"/>
  <c r="L493"/>
  <c r="K493"/>
  <c r="I493"/>
  <c r="G493"/>
  <c r="P492"/>
  <c r="N492"/>
  <c r="M492"/>
  <c r="L492"/>
  <c r="K492"/>
  <c r="I492"/>
  <c r="G492"/>
  <c r="P491"/>
  <c r="N491"/>
  <c r="M491"/>
  <c r="L491"/>
  <c r="K491"/>
  <c r="I491"/>
  <c r="G491"/>
  <c r="P490"/>
  <c r="N490"/>
  <c r="M490"/>
  <c r="L490"/>
  <c r="K490"/>
  <c r="I490"/>
  <c r="G490"/>
  <c r="H502" s="1"/>
  <c r="P483"/>
  <c r="N483"/>
  <c r="M483"/>
  <c r="L483"/>
  <c r="K483"/>
  <c r="I483"/>
  <c r="G483"/>
  <c r="P482"/>
  <c r="N482"/>
  <c r="M482"/>
  <c r="L482"/>
  <c r="K482"/>
  <c r="I482"/>
  <c r="G482"/>
  <c r="P481"/>
  <c r="N481"/>
  <c r="M481"/>
  <c r="L481"/>
  <c r="K481"/>
  <c r="I481"/>
  <c r="G481"/>
  <c r="P480"/>
  <c r="N480"/>
  <c r="M480"/>
  <c r="L480"/>
  <c r="K480"/>
  <c r="I480"/>
  <c r="G480"/>
  <c r="P479"/>
  <c r="N479"/>
  <c r="M479"/>
  <c r="L479"/>
  <c r="K479"/>
  <c r="I479"/>
  <c r="G479"/>
  <c r="P478"/>
  <c r="N478"/>
  <c r="M478"/>
  <c r="L478"/>
  <c r="K478"/>
  <c r="I478"/>
  <c r="G478"/>
  <c r="P477"/>
  <c r="N477"/>
  <c r="M477"/>
  <c r="L477"/>
  <c r="K477"/>
  <c r="I477"/>
  <c r="G477"/>
  <c r="P476"/>
  <c r="N476"/>
  <c r="M476"/>
  <c r="L476"/>
  <c r="K476"/>
  <c r="I476"/>
  <c r="G476"/>
  <c r="P475"/>
  <c r="N475"/>
  <c r="M475"/>
  <c r="L475"/>
  <c r="K475"/>
  <c r="I475"/>
  <c r="G475"/>
  <c r="P474"/>
  <c r="N474"/>
  <c r="M474"/>
  <c r="L474"/>
  <c r="K474"/>
  <c r="I474"/>
  <c r="G474"/>
  <c r="P473"/>
  <c r="N473"/>
  <c r="M473"/>
  <c r="L473"/>
  <c r="K473"/>
  <c r="I473"/>
  <c r="G473"/>
  <c r="P472"/>
  <c r="N472"/>
  <c r="M472"/>
  <c r="L472"/>
  <c r="K472"/>
  <c r="I472"/>
  <c r="G472"/>
  <c r="P471"/>
  <c r="N471"/>
  <c r="M471"/>
  <c r="L471"/>
  <c r="K471"/>
  <c r="I471"/>
  <c r="G471"/>
  <c r="P464"/>
  <c r="N464"/>
  <c r="M464"/>
  <c r="L464"/>
  <c r="K464"/>
  <c r="I464"/>
  <c r="G464"/>
  <c r="P463"/>
  <c r="N463"/>
  <c r="M463"/>
  <c r="L463"/>
  <c r="K463"/>
  <c r="I463"/>
  <c r="G463"/>
  <c r="P462"/>
  <c r="N462"/>
  <c r="M462"/>
  <c r="L462"/>
  <c r="K462"/>
  <c r="I462"/>
  <c r="G462"/>
  <c r="P461"/>
  <c r="N461"/>
  <c r="M461"/>
  <c r="L461"/>
  <c r="K461"/>
  <c r="I461"/>
  <c r="G461"/>
  <c r="P460"/>
  <c r="N460"/>
  <c r="M460"/>
  <c r="L460"/>
  <c r="K460"/>
  <c r="I460"/>
  <c r="G460"/>
  <c r="P459"/>
  <c r="N459"/>
  <c r="M459"/>
  <c r="L459"/>
  <c r="K459"/>
  <c r="I459"/>
  <c r="G459"/>
  <c r="P458"/>
  <c r="N458"/>
  <c r="M458"/>
  <c r="L458"/>
  <c r="K458"/>
  <c r="I458"/>
  <c r="G458"/>
  <c r="P457"/>
  <c r="N457"/>
  <c r="M457"/>
  <c r="L457"/>
  <c r="K457"/>
  <c r="I457"/>
  <c r="G457"/>
  <c r="P456"/>
  <c r="N456"/>
  <c r="M456"/>
  <c r="L456"/>
  <c r="K456"/>
  <c r="I456"/>
  <c r="G456"/>
  <c r="P455"/>
  <c r="N455"/>
  <c r="M455"/>
  <c r="L455"/>
  <c r="K455"/>
  <c r="I455"/>
  <c r="G455"/>
  <c r="P454"/>
  <c r="N454"/>
  <c r="M454"/>
  <c r="L454"/>
  <c r="K454"/>
  <c r="I454"/>
  <c r="G454"/>
  <c r="P453"/>
  <c r="N453"/>
  <c r="M453"/>
  <c r="L453"/>
  <c r="K453"/>
  <c r="I453"/>
  <c r="G453"/>
  <c r="P452"/>
  <c r="N452"/>
  <c r="M452"/>
  <c r="L452"/>
  <c r="K452"/>
  <c r="I452"/>
  <c r="G452"/>
  <c r="H464" s="1"/>
  <c r="P445"/>
  <c r="N445"/>
  <c r="M445"/>
  <c r="L445"/>
  <c r="K445"/>
  <c r="I445"/>
  <c r="G445"/>
  <c r="P444"/>
  <c r="N444"/>
  <c r="M444"/>
  <c r="L444"/>
  <c r="K444"/>
  <c r="I444"/>
  <c r="G444"/>
  <c r="P443"/>
  <c r="N443"/>
  <c r="M443"/>
  <c r="L443"/>
  <c r="K443"/>
  <c r="I443"/>
  <c r="G443"/>
  <c r="P442"/>
  <c r="N442"/>
  <c r="M442"/>
  <c r="L442"/>
  <c r="K442"/>
  <c r="I442"/>
  <c r="G442"/>
  <c r="P441"/>
  <c r="N441"/>
  <c r="M441"/>
  <c r="L441"/>
  <c r="K441"/>
  <c r="I441"/>
  <c r="G441"/>
  <c r="P440"/>
  <c r="N440"/>
  <c r="M440"/>
  <c r="L440"/>
  <c r="K440"/>
  <c r="I440"/>
  <c r="G440"/>
  <c r="P439"/>
  <c r="N439"/>
  <c r="M439"/>
  <c r="L439"/>
  <c r="K439"/>
  <c r="I439"/>
  <c r="G439"/>
  <c r="P438"/>
  <c r="N438"/>
  <c r="M438"/>
  <c r="L438"/>
  <c r="K438"/>
  <c r="I438"/>
  <c r="G438"/>
  <c r="P437"/>
  <c r="N437"/>
  <c r="M437"/>
  <c r="L437"/>
  <c r="K437"/>
  <c r="I437"/>
  <c r="G437"/>
  <c r="P436"/>
  <c r="N436"/>
  <c r="M436"/>
  <c r="L436"/>
  <c r="K436"/>
  <c r="I436"/>
  <c r="G436"/>
  <c r="P435"/>
  <c r="N435"/>
  <c r="M435"/>
  <c r="L435"/>
  <c r="K435"/>
  <c r="I435"/>
  <c r="G435"/>
  <c r="P434"/>
  <c r="N434"/>
  <c r="M434"/>
  <c r="L434"/>
  <c r="K434"/>
  <c r="I434"/>
  <c r="G434"/>
  <c r="P433"/>
  <c r="N433"/>
  <c r="M433"/>
  <c r="L433"/>
  <c r="K433"/>
  <c r="I433"/>
  <c r="G433"/>
  <c r="P426"/>
  <c r="N426"/>
  <c r="M426"/>
  <c r="L426"/>
  <c r="K426"/>
  <c r="I426"/>
  <c r="G426"/>
  <c r="P425"/>
  <c r="N425"/>
  <c r="M425"/>
  <c r="L425"/>
  <c r="K425"/>
  <c r="I425"/>
  <c r="G425"/>
  <c r="P424"/>
  <c r="N424"/>
  <c r="M424"/>
  <c r="L424"/>
  <c r="K424"/>
  <c r="I424"/>
  <c r="G424"/>
  <c r="P423"/>
  <c r="N423"/>
  <c r="M423"/>
  <c r="L423"/>
  <c r="K423"/>
  <c r="I423"/>
  <c r="G423"/>
  <c r="P422"/>
  <c r="N422"/>
  <c r="M422"/>
  <c r="L422"/>
  <c r="K422"/>
  <c r="I422"/>
  <c r="G422"/>
  <c r="P421"/>
  <c r="N421"/>
  <c r="M421"/>
  <c r="L421"/>
  <c r="K421"/>
  <c r="I421"/>
  <c r="G421"/>
  <c r="P420"/>
  <c r="N420"/>
  <c r="M420"/>
  <c r="L420"/>
  <c r="K420"/>
  <c r="I420"/>
  <c r="G420"/>
  <c r="P419"/>
  <c r="N419"/>
  <c r="M419"/>
  <c r="L419"/>
  <c r="K419"/>
  <c r="I419"/>
  <c r="G419"/>
  <c r="P418"/>
  <c r="N418"/>
  <c r="M418"/>
  <c r="L418"/>
  <c r="K418"/>
  <c r="I418"/>
  <c r="G418"/>
  <c r="P417"/>
  <c r="N417"/>
  <c r="M417"/>
  <c r="L417"/>
  <c r="K417"/>
  <c r="I417"/>
  <c r="G417"/>
  <c r="P416"/>
  <c r="N416"/>
  <c r="M416"/>
  <c r="L416"/>
  <c r="K416"/>
  <c r="I416"/>
  <c r="G416"/>
  <c r="P415"/>
  <c r="N415"/>
  <c r="M415"/>
  <c r="L415"/>
  <c r="K415"/>
  <c r="I415"/>
  <c r="G415"/>
  <c r="P414"/>
  <c r="N414"/>
  <c r="M414"/>
  <c r="L414"/>
  <c r="K414"/>
  <c r="I414"/>
  <c r="G414"/>
  <c r="H426" s="1"/>
  <c r="P407"/>
  <c r="N407"/>
  <c r="M407"/>
  <c r="L407"/>
  <c r="K407"/>
  <c r="I407"/>
  <c r="G407"/>
  <c r="P406"/>
  <c r="N406"/>
  <c r="M406"/>
  <c r="L406"/>
  <c r="K406"/>
  <c r="I406"/>
  <c r="G406"/>
  <c r="P405"/>
  <c r="N405"/>
  <c r="M405"/>
  <c r="L405"/>
  <c r="K405"/>
  <c r="I405"/>
  <c r="G405"/>
  <c r="P404"/>
  <c r="N404"/>
  <c r="M404"/>
  <c r="L404"/>
  <c r="K404"/>
  <c r="I404"/>
  <c r="G404"/>
  <c r="P403"/>
  <c r="N403"/>
  <c r="M403"/>
  <c r="L403"/>
  <c r="K403"/>
  <c r="I403"/>
  <c r="G403"/>
  <c r="P402"/>
  <c r="N402"/>
  <c r="M402"/>
  <c r="L402"/>
  <c r="K402"/>
  <c r="I402"/>
  <c r="G402"/>
  <c r="P401"/>
  <c r="N401"/>
  <c r="M401"/>
  <c r="L401"/>
  <c r="K401"/>
  <c r="I401"/>
  <c r="G401"/>
  <c r="P400"/>
  <c r="N400"/>
  <c r="M400"/>
  <c r="L400"/>
  <c r="K400"/>
  <c r="I400"/>
  <c r="G400"/>
  <c r="P399"/>
  <c r="N399"/>
  <c r="M399"/>
  <c r="L399"/>
  <c r="K399"/>
  <c r="I399"/>
  <c r="G399"/>
  <c r="P398"/>
  <c r="N398"/>
  <c r="M398"/>
  <c r="L398"/>
  <c r="K398"/>
  <c r="I398"/>
  <c r="G398"/>
  <c r="P397"/>
  <c r="N397"/>
  <c r="M397"/>
  <c r="L397"/>
  <c r="K397"/>
  <c r="I397"/>
  <c r="G397"/>
  <c r="P396"/>
  <c r="N396"/>
  <c r="M396"/>
  <c r="L396"/>
  <c r="K396"/>
  <c r="I396"/>
  <c r="G396"/>
  <c r="P395"/>
  <c r="N395"/>
  <c r="M395"/>
  <c r="L395"/>
  <c r="K395"/>
  <c r="I395"/>
  <c r="G395"/>
  <c r="P386"/>
  <c r="N386"/>
  <c r="M386"/>
  <c r="L386"/>
  <c r="K386"/>
  <c r="I386"/>
  <c r="G386"/>
  <c r="P385"/>
  <c r="N385"/>
  <c r="M385"/>
  <c r="L385"/>
  <c r="K385"/>
  <c r="I385"/>
  <c r="G385"/>
  <c r="P384"/>
  <c r="N384"/>
  <c r="M384"/>
  <c r="L384"/>
  <c r="K384"/>
  <c r="I384"/>
  <c r="G384"/>
  <c r="P383"/>
  <c r="N383"/>
  <c r="M383"/>
  <c r="L383"/>
  <c r="K383"/>
  <c r="I383"/>
  <c r="G383"/>
  <c r="P382"/>
  <c r="N382"/>
  <c r="M382"/>
  <c r="L382"/>
  <c r="K382"/>
  <c r="I382"/>
  <c r="G382"/>
  <c r="P381"/>
  <c r="N381"/>
  <c r="M381"/>
  <c r="L381"/>
  <c r="K381"/>
  <c r="I381"/>
  <c r="G381"/>
  <c r="P380"/>
  <c r="N380"/>
  <c r="M380"/>
  <c r="L380"/>
  <c r="K380"/>
  <c r="I380"/>
  <c r="G380"/>
  <c r="P379"/>
  <c r="N379"/>
  <c r="M379"/>
  <c r="L379"/>
  <c r="K379"/>
  <c r="I379"/>
  <c r="G379"/>
  <c r="P378"/>
  <c r="N378"/>
  <c r="M378"/>
  <c r="L378"/>
  <c r="K378"/>
  <c r="I378"/>
  <c r="G378"/>
  <c r="P377"/>
  <c r="N377"/>
  <c r="M377"/>
  <c r="L377"/>
  <c r="K377"/>
  <c r="I377"/>
  <c r="G377"/>
  <c r="P376"/>
  <c r="N376"/>
  <c r="M376"/>
  <c r="L376"/>
  <c r="K376"/>
  <c r="I376"/>
  <c r="G376"/>
  <c r="P375"/>
  <c r="N375"/>
  <c r="M375"/>
  <c r="L375"/>
  <c r="K375"/>
  <c r="I375"/>
  <c r="G375"/>
  <c r="P374"/>
  <c r="N374"/>
  <c r="M374"/>
  <c r="L374"/>
  <c r="K374"/>
  <c r="I374"/>
  <c r="G374"/>
  <c r="H386" s="1"/>
  <c r="P367"/>
  <c r="N367"/>
  <c r="M367"/>
  <c r="L367"/>
  <c r="K367"/>
  <c r="I367"/>
  <c r="G367"/>
  <c r="P366"/>
  <c r="N366"/>
  <c r="M366"/>
  <c r="L366"/>
  <c r="K366"/>
  <c r="I366"/>
  <c r="G366"/>
  <c r="P365"/>
  <c r="N365"/>
  <c r="M365"/>
  <c r="L365"/>
  <c r="K365"/>
  <c r="I365"/>
  <c r="G365"/>
  <c r="P364"/>
  <c r="N364"/>
  <c r="M364"/>
  <c r="L364"/>
  <c r="K364"/>
  <c r="I364"/>
  <c r="G364"/>
  <c r="P363"/>
  <c r="N363"/>
  <c r="M363"/>
  <c r="L363"/>
  <c r="K363"/>
  <c r="I363"/>
  <c r="G363"/>
  <c r="P362"/>
  <c r="N362"/>
  <c r="M362"/>
  <c r="L362"/>
  <c r="K362"/>
  <c r="I362"/>
  <c r="G362"/>
  <c r="P361"/>
  <c r="N361"/>
  <c r="M361"/>
  <c r="L361"/>
  <c r="K361"/>
  <c r="I361"/>
  <c r="G361"/>
  <c r="P360"/>
  <c r="N360"/>
  <c r="M360"/>
  <c r="L360"/>
  <c r="K360"/>
  <c r="I360"/>
  <c r="G360"/>
  <c r="P359"/>
  <c r="N359"/>
  <c r="M359"/>
  <c r="L359"/>
  <c r="K359"/>
  <c r="I359"/>
  <c r="G359"/>
  <c r="P358"/>
  <c r="N358"/>
  <c r="M358"/>
  <c r="L358"/>
  <c r="K358"/>
  <c r="I358"/>
  <c r="G358"/>
  <c r="P357"/>
  <c r="N357"/>
  <c r="M357"/>
  <c r="L357"/>
  <c r="K357"/>
  <c r="I357"/>
  <c r="G357"/>
  <c r="P356"/>
  <c r="N356"/>
  <c r="M356"/>
  <c r="L356"/>
  <c r="K356"/>
  <c r="I356"/>
  <c r="G356"/>
  <c r="P355"/>
  <c r="N355"/>
  <c r="M355"/>
  <c r="L355"/>
  <c r="K355"/>
  <c r="I355"/>
  <c r="G355"/>
  <c r="P348"/>
  <c r="N348"/>
  <c r="M348"/>
  <c r="L348"/>
  <c r="K348"/>
  <c r="I348"/>
  <c r="G348"/>
  <c r="P347"/>
  <c r="N347"/>
  <c r="M347"/>
  <c r="L347"/>
  <c r="K347"/>
  <c r="I347"/>
  <c r="G347"/>
  <c r="P346"/>
  <c r="N346"/>
  <c r="M346"/>
  <c r="L346"/>
  <c r="K346"/>
  <c r="I346"/>
  <c r="G346"/>
  <c r="P345"/>
  <c r="N345"/>
  <c r="M345"/>
  <c r="L345"/>
  <c r="K345"/>
  <c r="I345"/>
  <c r="G345"/>
  <c r="P344"/>
  <c r="N344"/>
  <c r="M344"/>
  <c r="L344"/>
  <c r="K344"/>
  <c r="I344"/>
  <c r="G344"/>
  <c r="P343"/>
  <c r="N343"/>
  <c r="M343"/>
  <c r="L343"/>
  <c r="K343"/>
  <c r="I343"/>
  <c r="G343"/>
  <c r="P342"/>
  <c r="N342"/>
  <c r="M342"/>
  <c r="L342"/>
  <c r="K342"/>
  <c r="I342"/>
  <c r="G342"/>
  <c r="P341"/>
  <c r="N341"/>
  <c r="M341"/>
  <c r="L341"/>
  <c r="K341"/>
  <c r="I341"/>
  <c r="G341"/>
  <c r="P340"/>
  <c r="N340"/>
  <c r="M340"/>
  <c r="L340"/>
  <c r="K340"/>
  <c r="I340"/>
  <c r="G340"/>
  <c r="P339"/>
  <c r="N339"/>
  <c r="M339"/>
  <c r="L339"/>
  <c r="K339"/>
  <c r="I339"/>
  <c r="G339"/>
  <c r="P338"/>
  <c r="N338"/>
  <c r="M338"/>
  <c r="L338"/>
  <c r="K338"/>
  <c r="I338"/>
  <c r="G338"/>
  <c r="P337"/>
  <c r="N337"/>
  <c r="M337"/>
  <c r="L337"/>
  <c r="K337"/>
  <c r="I337"/>
  <c r="G337"/>
  <c r="P336"/>
  <c r="N336"/>
  <c r="M336"/>
  <c r="L336"/>
  <c r="K336"/>
  <c r="I336"/>
  <c r="G336"/>
  <c r="H348" s="1"/>
  <c r="P329"/>
  <c r="N329"/>
  <c r="M329"/>
  <c r="L329"/>
  <c r="K329"/>
  <c r="I329"/>
  <c r="G329"/>
  <c r="P328"/>
  <c r="N328"/>
  <c r="M328"/>
  <c r="L328"/>
  <c r="K328"/>
  <c r="I328"/>
  <c r="G328"/>
  <c r="P327"/>
  <c r="N327"/>
  <c r="M327"/>
  <c r="L327"/>
  <c r="K327"/>
  <c r="I327"/>
  <c r="G327"/>
  <c r="P326"/>
  <c r="N326"/>
  <c r="M326"/>
  <c r="L326"/>
  <c r="K326"/>
  <c r="I326"/>
  <c r="G326"/>
  <c r="P325"/>
  <c r="N325"/>
  <c r="M325"/>
  <c r="L325"/>
  <c r="K325"/>
  <c r="I325"/>
  <c r="G325"/>
  <c r="P324"/>
  <c r="N324"/>
  <c r="M324"/>
  <c r="L324"/>
  <c r="K324"/>
  <c r="I324"/>
  <c r="G324"/>
  <c r="P323"/>
  <c r="N323"/>
  <c r="M323"/>
  <c r="L323"/>
  <c r="K323"/>
  <c r="I323"/>
  <c r="G323"/>
  <c r="P322"/>
  <c r="N322"/>
  <c r="M322"/>
  <c r="L322"/>
  <c r="K322"/>
  <c r="I322"/>
  <c r="G322"/>
  <c r="P321"/>
  <c r="N321"/>
  <c r="M321"/>
  <c r="L321"/>
  <c r="K321"/>
  <c r="I321"/>
  <c r="G321"/>
  <c r="P320"/>
  <c r="N320"/>
  <c r="M320"/>
  <c r="L320"/>
  <c r="K320"/>
  <c r="I320"/>
  <c r="G320"/>
  <c r="P319"/>
  <c r="N319"/>
  <c r="M319"/>
  <c r="L319"/>
  <c r="K319"/>
  <c r="I319"/>
  <c r="G319"/>
  <c r="P318"/>
  <c r="N318"/>
  <c r="M318"/>
  <c r="L318"/>
  <c r="K318"/>
  <c r="I318"/>
  <c r="G318"/>
  <c r="P317"/>
  <c r="N317"/>
  <c r="M317"/>
  <c r="L317"/>
  <c r="K317"/>
  <c r="I317"/>
  <c r="G317"/>
  <c r="P310"/>
  <c r="N310"/>
  <c r="M310"/>
  <c r="L310"/>
  <c r="K310"/>
  <c r="I310"/>
  <c r="G310"/>
  <c r="P309"/>
  <c r="N309"/>
  <c r="M309"/>
  <c r="L309"/>
  <c r="K309"/>
  <c r="I309"/>
  <c r="G309"/>
  <c r="P308"/>
  <c r="N308"/>
  <c r="M308"/>
  <c r="L308"/>
  <c r="K308"/>
  <c r="I308"/>
  <c r="G308"/>
  <c r="P307"/>
  <c r="N307"/>
  <c r="M307"/>
  <c r="L307"/>
  <c r="K307"/>
  <c r="I307"/>
  <c r="G307"/>
  <c r="P306"/>
  <c r="N306"/>
  <c r="M306"/>
  <c r="L306"/>
  <c r="K306"/>
  <c r="I306"/>
  <c r="G306"/>
  <c r="P305"/>
  <c r="N305"/>
  <c r="M305"/>
  <c r="L305"/>
  <c r="K305"/>
  <c r="I305"/>
  <c r="G305"/>
  <c r="P304"/>
  <c r="N304"/>
  <c r="M304"/>
  <c r="L304"/>
  <c r="K304"/>
  <c r="I304"/>
  <c r="G304"/>
  <c r="P303"/>
  <c r="N303"/>
  <c r="M303"/>
  <c r="L303"/>
  <c r="K303"/>
  <c r="I303"/>
  <c r="G303"/>
  <c r="P302"/>
  <c r="N302"/>
  <c r="M302"/>
  <c r="L302"/>
  <c r="K302"/>
  <c r="I302"/>
  <c r="G302"/>
  <c r="P301"/>
  <c r="N301"/>
  <c r="M301"/>
  <c r="L301"/>
  <c r="K301"/>
  <c r="I301"/>
  <c r="G301"/>
  <c r="P300"/>
  <c r="N300"/>
  <c r="M300"/>
  <c r="L300"/>
  <c r="K300"/>
  <c r="I300"/>
  <c r="G300"/>
  <c r="P299"/>
  <c r="N299"/>
  <c r="M299"/>
  <c r="L299"/>
  <c r="K299"/>
  <c r="I299"/>
  <c r="G299"/>
  <c r="P298"/>
  <c r="N298"/>
  <c r="M298"/>
  <c r="L298"/>
  <c r="K298"/>
  <c r="I298"/>
  <c r="G298"/>
  <c r="H310" s="1"/>
  <c r="P291"/>
  <c r="N291"/>
  <c r="M291"/>
  <c r="L291"/>
  <c r="K291"/>
  <c r="I291"/>
  <c r="G291"/>
  <c r="P290"/>
  <c r="N290"/>
  <c r="M290"/>
  <c r="L290"/>
  <c r="K290"/>
  <c r="I290"/>
  <c r="G290"/>
  <c r="P289"/>
  <c r="N289"/>
  <c r="M289"/>
  <c r="L289"/>
  <c r="K289"/>
  <c r="I289"/>
  <c r="G289"/>
  <c r="P288"/>
  <c r="N288"/>
  <c r="M288"/>
  <c r="L288"/>
  <c r="K288"/>
  <c r="I288"/>
  <c r="G288"/>
  <c r="P287"/>
  <c r="N287"/>
  <c r="M287"/>
  <c r="L287"/>
  <c r="K287"/>
  <c r="I287"/>
  <c r="G287"/>
  <c r="P286"/>
  <c r="N286"/>
  <c r="M286"/>
  <c r="L286"/>
  <c r="K286"/>
  <c r="I286"/>
  <c r="G286"/>
  <c r="P285"/>
  <c r="N285"/>
  <c r="M285"/>
  <c r="L285"/>
  <c r="K285"/>
  <c r="I285"/>
  <c r="G285"/>
  <c r="P284"/>
  <c r="N284"/>
  <c r="M284"/>
  <c r="L284"/>
  <c r="K284"/>
  <c r="I284"/>
  <c r="G284"/>
  <c r="P283"/>
  <c r="N283"/>
  <c r="M283"/>
  <c r="L283"/>
  <c r="K283"/>
  <c r="I283"/>
  <c r="G283"/>
  <c r="P282"/>
  <c r="N282"/>
  <c r="M282"/>
  <c r="L282"/>
  <c r="K282"/>
  <c r="I282"/>
  <c r="G282"/>
  <c r="P281"/>
  <c r="N281"/>
  <c r="M281"/>
  <c r="L281"/>
  <c r="K281"/>
  <c r="I281"/>
  <c r="G281"/>
  <c r="P280"/>
  <c r="N280"/>
  <c r="M280"/>
  <c r="L280"/>
  <c r="K280"/>
  <c r="I280"/>
  <c r="G280"/>
  <c r="P279"/>
  <c r="N279"/>
  <c r="M279"/>
  <c r="L279"/>
  <c r="K279"/>
  <c r="I279"/>
  <c r="G279"/>
  <c r="P272"/>
  <c r="N272"/>
  <c r="M272"/>
  <c r="L272"/>
  <c r="K272"/>
  <c r="I272"/>
  <c r="G272"/>
  <c r="P271"/>
  <c r="N271"/>
  <c r="M271"/>
  <c r="L271"/>
  <c r="K271"/>
  <c r="I271"/>
  <c r="G271"/>
  <c r="P270"/>
  <c r="N270"/>
  <c r="M270"/>
  <c r="L270"/>
  <c r="K270"/>
  <c r="I270"/>
  <c r="G270"/>
  <c r="P269"/>
  <c r="N269"/>
  <c r="M269"/>
  <c r="L269"/>
  <c r="K269"/>
  <c r="I269"/>
  <c r="G269"/>
  <c r="P268"/>
  <c r="N268"/>
  <c r="M268"/>
  <c r="L268"/>
  <c r="K268"/>
  <c r="I268"/>
  <c r="G268"/>
  <c r="P267"/>
  <c r="N267"/>
  <c r="M267"/>
  <c r="L267"/>
  <c r="K267"/>
  <c r="I267"/>
  <c r="G267"/>
  <c r="P266"/>
  <c r="N266"/>
  <c r="M266"/>
  <c r="L266"/>
  <c r="K266"/>
  <c r="I266"/>
  <c r="G266"/>
  <c r="P265"/>
  <c r="N265"/>
  <c r="M265"/>
  <c r="L265"/>
  <c r="K265"/>
  <c r="I265"/>
  <c r="G265"/>
  <c r="P264"/>
  <c r="N264"/>
  <c r="M264"/>
  <c r="L264"/>
  <c r="K264"/>
  <c r="I264"/>
  <c r="G264"/>
  <c r="P263"/>
  <c r="N263"/>
  <c r="M263"/>
  <c r="L263"/>
  <c r="K263"/>
  <c r="I263"/>
  <c r="G263"/>
  <c r="P262"/>
  <c r="N262"/>
  <c r="M262"/>
  <c r="L262"/>
  <c r="K262"/>
  <c r="I262"/>
  <c r="G262"/>
  <c r="P261"/>
  <c r="N261"/>
  <c r="M261"/>
  <c r="L261"/>
  <c r="K261"/>
  <c r="I261"/>
  <c r="G261"/>
  <c r="P260"/>
  <c r="N260"/>
  <c r="M260"/>
  <c r="L260"/>
  <c r="K260"/>
  <c r="I260"/>
  <c r="G260"/>
  <c r="H272" s="1"/>
  <c r="P253"/>
  <c r="N253"/>
  <c r="M253"/>
  <c r="L253"/>
  <c r="K253"/>
  <c r="I253"/>
  <c r="G253"/>
  <c r="P252"/>
  <c r="N252"/>
  <c r="M252"/>
  <c r="L252"/>
  <c r="K252"/>
  <c r="I252"/>
  <c r="G252"/>
  <c r="P251"/>
  <c r="N251"/>
  <c r="M251"/>
  <c r="L251"/>
  <c r="K251"/>
  <c r="I251"/>
  <c r="G251"/>
  <c r="P250"/>
  <c r="N250"/>
  <c r="M250"/>
  <c r="L250"/>
  <c r="K250"/>
  <c r="I250"/>
  <c r="G250"/>
  <c r="P249"/>
  <c r="N249"/>
  <c r="M249"/>
  <c r="L249"/>
  <c r="K249"/>
  <c r="I249"/>
  <c r="G249"/>
  <c r="P248"/>
  <c r="N248"/>
  <c r="M248"/>
  <c r="L248"/>
  <c r="K248"/>
  <c r="I248"/>
  <c r="G248"/>
  <c r="P247"/>
  <c r="N247"/>
  <c r="M247"/>
  <c r="L247"/>
  <c r="K247"/>
  <c r="I247"/>
  <c r="G247"/>
  <c r="P246"/>
  <c r="N246"/>
  <c r="M246"/>
  <c r="L246"/>
  <c r="K246"/>
  <c r="I246"/>
  <c r="G246"/>
  <c r="P245"/>
  <c r="N245"/>
  <c r="M245"/>
  <c r="L245"/>
  <c r="K245"/>
  <c r="I245"/>
  <c r="G245"/>
  <c r="P244"/>
  <c r="N244"/>
  <c r="M244"/>
  <c r="L244"/>
  <c r="K244"/>
  <c r="I244"/>
  <c r="G244"/>
  <c r="P243"/>
  <c r="N243"/>
  <c r="M243"/>
  <c r="L243"/>
  <c r="K243"/>
  <c r="I243"/>
  <c r="G243"/>
  <c r="P242"/>
  <c r="N242"/>
  <c r="M242"/>
  <c r="L242"/>
  <c r="K242"/>
  <c r="I242"/>
  <c r="G242"/>
  <c r="P241"/>
  <c r="N241"/>
  <c r="M241"/>
  <c r="L241"/>
  <c r="K241"/>
  <c r="I241"/>
  <c r="G241"/>
  <c r="P234"/>
  <c r="N234"/>
  <c r="M234"/>
  <c r="L234"/>
  <c r="K234"/>
  <c r="I234"/>
  <c r="G234"/>
  <c r="P233"/>
  <c r="N233"/>
  <c r="M233"/>
  <c r="L233"/>
  <c r="K233"/>
  <c r="I233"/>
  <c r="G233"/>
  <c r="P232"/>
  <c r="N232"/>
  <c r="M232"/>
  <c r="L232"/>
  <c r="K232"/>
  <c r="I232"/>
  <c r="G232"/>
  <c r="P231"/>
  <c r="N231"/>
  <c r="M231"/>
  <c r="L231"/>
  <c r="K231"/>
  <c r="I231"/>
  <c r="G231"/>
  <c r="P230"/>
  <c r="N230"/>
  <c r="M230"/>
  <c r="L230"/>
  <c r="K230"/>
  <c r="I230"/>
  <c r="G230"/>
  <c r="P229"/>
  <c r="N229"/>
  <c r="M229"/>
  <c r="L229"/>
  <c r="K229"/>
  <c r="I229"/>
  <c r="G229"/>
  <c r="P228"/>
  <c r="N228"/>
  <c r="M228"/>
  <c r="L228"/>
  <c r="K228"/>
  <c r="I228"/>
  <c r="G228"/>
  <c r="P227"/>
  <c r="N227"/>
  <c r="M227"/>
  <c r="L227"/>
  <c r="K227"/>
  <c r="I227"/>
  <c r="G227"/>
  <c r="P226"/>
  <c r="N226"/>
  <c r="M226"/>
  <c r="L226"/>
  <c r="K226"/>
  <c r="I226"/>
  <c r="G226"/>
  <c r="P225"/>
  <c r="N225"/>
  <c r="M225"/>
  <c r="L225"/>
  <c r="K225"/>
  <c r="I225"/>
  <c r="G225"/>
  <c r="P224"/>
  <c r="N224"/>
  <c r="M224"/>
  <c r="L224"/>
  <c r="K224"/>
  <c r="I224"/>
  <c r="G224"/>
  <c r="P223"/>
  <c r="N223"/>
  <c r="M223"/>
  <c r="L223"/>
  <c r="K223"/>
  <c r="I223"/>
  <c r="G223"/>
  <c r="P222"/>
  <c r="N222"/>
  <c r="M222"/>
  <c r="L222"/>
  <c r="K222"/>
  <c r="I222"/>
  <c r="G222"/>
  <c r="H234" s="1"/>
  <c r="P215"/>
  <c r="N215"/>
  <c r="M215"/>
  <c r="L215"/>
  <c r="K215"/>
  <c r="I215"/>
  <c r="G215"/>
  <c r="P214"/>
  <c r="N214"/>
  <c r="M214"/>
  <c r="L214"/>
  <c r="K214"/>
  <c r="I214"/>
  <c r="G214"/>
  <c r="P213"/>
  <c r="N213"/>
  <c r="M213"/>
  <c r="L213"/>
  <c r="K213"/>
  <c r="I213"/>
  <c r="G213"/>
  <c r="P212"/>
  <c r="N212"/>
  <c r="M212"/>
  <c r="L212"/>
  <c r="K212"/>
  <c r="I212"/>
  <c r="G212"/>
  <c r="P211"/>
  <c r="N211"/>
  <c r="M211"/>
  <c r="L211"/>
  <c r="K211"/>
  <c r="I211"/>
  <c r="G211"/>
  <c r="P210"/>
  <c r="N210"/>
  <c r="M210"/>
  <c r="L210"/>
  <c r="K210"/>
  <c r="I210"/>
  <c r="G210"/>
  <c r="P209"/>
  <c r="N209"/>
  <c r="M209"/>
  <c r="L209"/>
  <c r="K209"/>
  <c r="I209"/>
  <c r="G209"/>
  <c r="P208"/>
  <c r="N208"/>
  <c r="M208"/>
  <c r="L208"/>
  <c r="K208"/>
  <c r="I208"/>
  <c r="G208"/>
  <c r="P207"/>
  <c r="N207"/>
  <c r="M207"/>
  <c r="L207"/>
  <c r="K207"/>
  <c r="I207"/>
  <c r="G207"/>
  <c r="P206"/>
  <c r="N206"/>
  <c r="M206"/>
  <c r="L206"/>
  <c r="K206"/>
  <c r="I206"/>
  <c r="G206"/>
  <c r="P205"/>
  <c r="N205"/>
  <c r="M205"/>
  <c r="L205"/>
  <c r="K205"/>
  <c r="I205"/>
  <c r="G205"/>
  <c r="P204"/>
  <c r="N204"/>
  <c r="M204"/>
  <c r="L204"/>
  <c r="K204"/>
  <c r="I204"/>
  <c r="G204"/>
  <c r="P203"/>
  <c r="N203"/>
  <c r="M203"/>
  <c r="L203"/>
  <c r="K203"/>
  <c r="I203"/>
  <c r="G203"/>
  <c r="P196"/>
  <c r="N196"/>
  <c r="M196"/>
  <c r="L196"/>
  <c r="K196"/>
  <c r="I196"/>
  <c r="G196"/>
  <c r="P195"/>
  <c r="N195"/>
  <c r="M195"/>
  <c r="L195"/>
  <c r="K195"/>
  <c r="I195"/>
  <c r="G195"/>
  <c r="P194"/>
  <c r="N194"/>
  <c r="M194"/>
  <c r="L194"/>
  <c r="K194"/>
  <c r="I194"/>
  <c r="G194"/>
  <c r="P193"/>
  <c r="N193"/>
  <c r="M193"/>
  <c r="L193"/>
  <c r="K193"/>
  <c r="I193"/>
  <c r="G193"/>
  <c r="P192"/>
  <c r="N192"/>
  <c r="M192"/>
  <c r="L192"/>
  <c r="K192"/>
  <c r="I192"/>
  <c r="G192"/>
  <c r="P191"/>
  <c r="N191"/>
  <c r="M191"/>
  <c r="L191"/>
  <c r="K191"/>
  <c r="I191"/>
  <c r="G191"/>
  <c r="P190"/>
  <c r="N190"/>
  <c r="M190"/>
  <c r="L190"/>
  <c r="K190"/>
  <c r="I190"/>
  <c r="G190"/>
  <c r="P189"/>
  <c r="N189"/>
  <c r="M189"/>
  <c r="L189"/>
  <c r="K189"/>
  <c r="I189"/>
  <c r="G189"/>
  <c r="P188"/>
  <c r="N188"/>
  <c r="M188"/>
  <c r="L188"/>
  <c r="K188"/>
  <c r="I188"/>
  <c r="G188"/>
  <c r="P187"/>
  <c r="N187"/>
  <c r="M187"/>
  <c r="L187"/>
  <c r="K187"/>
  <c r="I187"/>
  <c r="G187"/>
  <c r="P186"/>
  <c r="N186"/>
  <c r="M186"/>
  <c r="L186"/>
  <c r="K186"/>
  <c r="I186"/>
  <c r="G186"/>
  <c r="P185"/>
  <c r="N185"/>
  <c r="M185"/>
  <c r="L185"/>
  <c r="K185"/>
  <c r="I185"/>
  <c r="G185"/>
  <c r="P184"/>
  <c r="N184"/>
  <c r="M184"/>
  <c r="L184"/>
  <c r="K184"/>
  <c r="I184"/>
  <c r="G184"/>
  <c r="H196" s="1"/>
  <c r="P177"/>
  <c r="N177"/>
  <c r="M177"/>
  <c r="L177"/>
  <c r="K177"/>
  <c r="I177"/>
  <c r="G177"/>
  <c r="P176"/>
  <c r="N176"/>
  <c r="M176"/>
  <c r="L176"/>
  <c r="K176"/>
  <c r="I176"/>
  <c r="G176"/>
  <c r="P175"/>
  <c r="N175"/>
  <c r="M175"/>
  <c r="L175"/>
  <c r="K175"/>
  <c r="I175"/>
  <c r="G175"/>
  <c r="P174"/>
  <c r="N174"/>
  <c r="M174"/>
  <c r="L174"/>
  <c r="K174"/>
  <c r="I174"/>
  <c r="G174"/>
  <c r="P173"/>
  <c r="N173"/>
  <c r="M173"/>
  <c r="L173"/>
  <c r="K173"/>
  <c r="I173"/>
  <c r="G173"/>
  <c r="P172"/>
  <c r="N172"/>
  <c r="M172"/>
  <c r="L172"/>
  <c r="K172"/>
  <c r="I172"/>
  <c r="G172"/>
  <c r="P171"/>
  <c r="N171"/>
  <c r="M171"/>
  <c r="L171"/>
  <c r="K171"/>
  <c r="I171"/>
  <c r="G171"/>
  <c r="P170"/>
  <c r="N170"/>
  <c r="M170"/>
  <c r="L170"/>
  <c r="K170"/>
  <c r="I170"/>
  <c r="G170"/>
  <c r="P169"/>
  <c r="N169"/>
  <c r="M169"/>
  <c r="L169"/>
  <c r="K169"/>
  <c r="I169"/>
  <c r="G169"/>
  <c r="P168"/>
  <c r="N168"/>
  <c r="M168"/>
  <c r="L168"/>
  <c r="K168"/>
  <c r="I168"/>
  <c r="G168"/>
  <c r="P167"/>
  <c r="N167"/>
  <c r="M167"/>
  <c r="L167"/>
  <c r="K167"/>
  <c r="I167"/>
  <c r="G167"/>
  <c r="P166"/>
  <c r="N166"/>
  <c r="M166"/>
  <c r="L166"/>
  <c r="K166"/>
  <c r="I166"/>
  <c r="G166"/>
  <c r="P165"/>
  <c r="N165"/>
  <c r="M165"/>
  <c r="L165"/>
  <c r="K165"/>
  <c r="I165"/>
  <c r="G165"/>
  <c r="P158"/>
  <c r="N158"/>
  <c r="M158"/>
  <c r="L158"/>
  <c r="K158"/>
  <c r="I158"/>
  <c r="G158"/>
  <c r="P157"/>
  <c r="N157"/>
  <c r="M157"/>
  <c r="L157"/>
  <c r="K157"/>
  <c r="I157"/>
  <c r="G157"/>
  <c r="P156"/>
  <c r="N156"/>
  <c r="M156"/>
  <c r="L156"/>
  <c r="K156"/>
  <c r="I156"/>
  <c r="G156"/>
  <c r="P155"/>
  <c r="N155"/>
  <c r="M155"/>
  <c r="L155"/>
  <c r="K155"/>
  <c r="I155"/>
  <c r="G155"/>
  <c r="P154"/>
  <c r="N154"/>
  <c r="M154"/>
  <c r="L154"/>
  <c r="K154"/>
  <c r="I154"/>
  <c r="G154"/>
  <c r="P153"/>
  <c r="N153"/>
  <c r="M153"/>
  <c r="L153"/>
  <c r="K153"/>
  <c r="I153"/>
  <c r="G153"/>
  <c r="P152"/>
  <c r="N152"/>
  <c r="M152"/>
  <c r="L152"/>
  <c r="K152"/>
  <c r="I152"/>
  <c r="G152"/>
  <c r="P151"/>
  <c r="N151"/>
  <c r="M151"/>
  <c r="L151"/>
  <c r="K151"/>
  <c r="I151"/>
  <c r="G151"/>
  <c r="P150"/>
  <c r="N150"/>
  <c r="M150"/>
  <c r="L150"/>
  <c r="K150"/>
  <c r="I150"/>
  <c r="G150"/>
  <c r="P149"/>
  <c r="N149"/>
  <c r="M149"/>
  <c r="L149"/>
  <c r="K149"/>
  <c r="I149"/>
  <c r="G149"/>
  <c r="P148"/>
  <c r="N148"/>
  <c r="M148"/>
  <c r="L148"/>
  <c r="K148"/>
  <c r="I148"/>
  <c r="G148"/>
  <c r="P147"/>
  <c r="N147"/>
  <c r="M147"/>
  <c r="L147"/>
  <c r="K147"/>
  <c r="I147"/>
  <c r="G147"/>
  <c r="P146"/>
  <c r="N146"/>
  <c r="M146"/>
  <c r="L146"/>
  <c r="K146"/>
  <c r="I146"/>
  <c r="G146"/>
  <c r="H158" s="1"/>
  <c r="P139"/>
  <c r="N139"/>
  <c r="M139"/>
  <c r="L139"/>
  <c r="K139"/>
  <c r="I139"/>
  <c r="G139"/>
  <c r="P138"/>
  <c r="N138"/>
  <c r="M138"/>
  <c r="L138"/>
  <c r="K138"/>
  <c r="I138"/>
  <c r="G138"/>
  <c r="P137"/>
  <c r="N137"/>
  <c r="M137"/>
  <c r="L137"/>
  <c r="K137"/>
  <c r="I137"/>
  <c r="G137"/>
  <c r="P136"/>
  <c r="N136"/>
  <c r="M136"/>
  <c r="L136"/>
  <c r="K136"/>
  <c r="I136"/>
  <c r="G136"/>
  <c r="P135"/>
  <c r="N135"/>
  <c r="M135"/>
  <c r="L135"/>
  <c r="K135"/>
  <c r="I135"/>
  <c r="G135"/>
  <c r="P134"/>
  <c r="N134"/>
  <c r="M134"/>
  <c r="L134"/>
  <c r="K134"/>
  <c r="I134"/>
  <c r="G134"/>
  <c r="P133"/>
  <c r="N133"/>
  <c r="M133"/>
  <c r="L133"/>
  <c r="K133"/>
  <c r="I133"/>
  <c r="G133"/>
  <c r="P132"/>
  <c r="N132"/>
  <c r="M132"/>
  <c r="L132"/>
  <c r="K132"/>
  <c r="I132"/>
  <c r="G132"/>
  <c r="P131"/>
  <c r="N131"/>
  <c r="M131"/>
  <c r="L131"/>
  <c r="K131"/>
  <c r="I131"/>
  <c r="G131"/>
  <c r="P130"/>
  <c r="N130"/>
  <c r="M130"/>
  <c r="L130"/>
  <c r="K130"/>
  <c r="I130"/>
  <c r="G130"/>
  <c r="P129"/>
  <c r="N129"/>
  <c r="M129"/>
  <c r="L129"/>
  <c r="K129"/>
  <c r="I129"/>
  <c r="G129"/>
  <c r="P128"/>
  <c r="N128"/>
  <c r="M128"/>
  <c r="L128"/>
  <c r="K128"/>
  <c r="I128"/>
  <c r="G128"/>
  <c r="P127"/>
  <c r="N127"/>
  <c r="M127"/>
  <c r="L127"/>
  <c r="K127"/>
  <c r="I127"/>
  <c r="G127"/>
  <c r="P120"/>
  <c r="N120"/>
  <c r="M120"/>
  <c r="L120"/>
  <c r="K120"/>
  <c r="I120"/>
  <c r="G120"/>
  <c r="P119"/>
  <c r="N119"/>
  <c r="M119"/>
  <c r="L119"/>
  <c r="K119"/>
  <c r="I119"/>
  <c r="G119"/>
  <c r="P118"/>
  <c r="N118"/>
  <c r="M118"/>
  <c r="L118"/>
  <c r="K118"/>
  <c r="I118"/>
  <c r="G118"/>
  <c r="P117"/>
  <c r="N117"/>
  <c r="M117"/>
  <c r="L117"/>
  <c r="K117"/>
  <c r="I117"/>
  <c r="G117"/>
  <c r="P116"/>
  <c r="N116"/>
  <c r="M116"/>
  <c r="L116"/>
  <c r="K116"/>
  <c r="I116"/>
  <c r="G116"/>
  <c r="P115"/>
  <c r="N115"/>
  <c r="M115"/>
  <c r="L115"/>
  <c r="K115"/>
  <c r="I115"/>
  <c r="G115"/>
  <c r="P114"/>
  <c r="N114"/>
  <c r="M114"/>
  <c r="L114"/>
  <c r="K114"/>
  <c r="I114"/>
  <c r="G114"/>
  <c r="P113"/>
  <c r="N113"/>
  <c r="M113"/>
  <c r="L113"/>
  <c r="K113"/>
  <c r="I113"/>
  <c r="G113"/>
  <c r="P112"/>
  <c r="N112"/>
  <c r="M112"/>
  <c r="L112"/>
  <c r="K112"/>
  <c r="I112"/>
  <c r="G112"/>
  <c r="P111"/>
  <c r="N111"/>
  <c r="M111"/>
  <c r="L111"/>
  <c r="K111"/>
  <c r="I111"/>
  <c r="G111"/>
  <c r="P110"/>
  <c r="N110"/>
  <c r="M110"/>
  <c r="L110"/>
  <c r="K110"/>
  <c r="I110"/>
  <c r="G110"/>
  <c r="P109"/>
  <c r="N109"/>
  <c r="M109"/>
  <c r="L109"/>
  <c r="K109"/>
  <c r="I109"/>
  <c r="G109"/>
  <c r="P108"/>
  <c r="N108"/>
  <c r="M108"/>
  <c r="L108"/>
  <c r="K108"/>
  <c r="I108"/>
  <c r="G108"/>
  <c r="H120" s="1"/>
  <c r="P101"/>
  <c r="N101"/>
  <c r="M101"/>
  <c r="L101"/>
  <c r="K101"/>
  <c r="I101"/>
  <c r="G101"/>
  <c r="P100"/>
  <c r="N100"/>
  <c r="M100"/>
  <c r="L100"/>
  <c r="K100"/>
  <c r="I100"/>
  <c r="G100"/>
  <c r="P99"/>
  <c r="N99"/>
  <c r="M99"/>
  <c r="L99"/>
  <c r="K99"/>
  <c r="I99"/>
  <c r="G99"/>
  <c r="P98"/>
  <c r="N98"/>
  <c r="M98"/>
  <c r="L98"/>
  <c r="K98"/>
  <c r="I98"/>
  <c r="G98"/>
  <c r="P97"/>
  <c r="N97"/>
  <c r="M97"/>
  <c r="L97"/>
  <c r="K97"/>
  <c r="I97"/>
  <c r="G97"/>
  <c r="P96"/>
  <c r="N96"/>
  <c r="M96"/>
  <c r="L96"/>
  <c r="K96"/>
  <c r="I96"/>
  <c r="G96"/>
  <c r="P95"/>
  <c r="N95"/>
  <c r="M95"/>
  <c r="L95"/>
  <c r="K95"/>
  <c r="I95"/>
  <c r="G95"/>
  <c r="P94"/>
  <c r="N94"/>
  <c r="M94"/>
  <c r="L94"/>
  <c r="K94"/>
  <c r="I94"/>
  <c r="G94"/>
  <c r="P93"/>
  <c r="N93"/>
  <c r="M93"/>
  <c r="L93"/>
  <c r="K93"/>
  <c r="I93"/>
  <c r="G93"/>
  <c r="P92"/>
  <c r="N92"/>
  <c r="M92"/>
  <c r="L92"/>
  <c r="K92"/>
  <c r="I92"/>
  <c r="G92"/>
  <c r="P91"/>
  <c r="N91"/>
  <c r="M91"/>
  <c r="L91"/>
  <c r="K91"/>
  <c r="I91"/>
  <c r="G91"/>
  <c r="P90"/>
  <c r="N90"/>
  <c r="M90"/>
  <c r="L90"/>
  <c r="K90"/>
  <c r="I90"/>
  <c r="G90"/>
  <c r="P89"/>
  <c r="N89"/>
  <c r="M89"/>
  <c r="L89"/>
  <c r="K89"/>
  <c r="I89"/>
  <c r="G89"/>
  <c r="P80"/>
  <c r="N80"/>
  <c r="M80"/>
  <c r="L80"/>
  <c r="K80"/>
  <c r="I80"/>
  <c r="G80"/>
  <c r="P79"/>
  <c r="N79"/>
  <c r="M79"/>
  <c r="L79"/>
  <c r="K79"/>
  <c r="I79"/>
  <c r="G79"/>
  <c r="P78"/>
  <c r="N78"/>
  <c r="M78"/>
  <c r="L78"/>
  <c r="K78"/>
  <c r="I78"/>
  <c r="G78"/>
  <c r="P77"/>
  <c r="N77"/>
  <c r="M77"/>
  <c r="L77"/>
  <c r="K77"/>
  <c r="I77"/>
  <c r="G77"/>
  <c r="P76"/>
  <c r="N76"/>
  <c r="M76"/>
  <c r="L76"/>
  <c r="K76"/>
  <c r="I76"/>
  <c r="G76"/>
  <c r="P75"/>
  <c r="N75"/>
  <c r="M75"/>
  <c r="L75"/>
  <c r="K75"/>
  <c r="I75"/>
  <c r="G75"/>
  <c r="P74"/>
  <c r="N74"/>
  <c r="M74"/>
  <c r="L74"/>
  <c r="K74"/>
  <c r="I74"/>
  <c r="G74"/>
  <c r="P73"/>
  <c r="N73"/>
  <c r="M73"/>
  <c r="L73"/>
  <c r="K73"/>
  <c r="I73"/>
  <c r="G73"/>
  <c r="P72"/>
  <c r="N72"/>
  <c r="M72"/>
  <c r="L72"/>
  <c r="K72"/>
  <c r="I72"/>
  <c r="G72"/>
  <c r="P71"/>
  <c r="N71"/>
  <c r="M71"/>
  <c r="L71"/>
  <c r="K71"/>
  <c r="I71"/>
  <c r="G71"/>
  <c r="P70"/>
  <c r="N70"/>
  <c r="M70"/>
  <c r="L70"/>
  <c r="K70"/>
  <c r="I70"/>
  <c r="G70"/>
  <c r="P69"/>
  <c r="N69"/>
  <c r="M69"/>
  <c r="L69"/>
  <c r="K69"/>
  <c r="I69"/>
  <c r="G69"/>
  <c r="P68"/>
  <c r="N68"/>
  <c r="M68"/>
  <c r="L68"/>
  <c r="K68"/>
  <c r="I68"/>
  <c r="G68"/>
  <c r="H80" s="1"/>
  <c r="P61"/>
  <c r="N61"/>
  <c r="M61"/>
  <c r="L61"/>
  <c r="K61"/>
  <c r="I61"/>
  <c r="G61"/>
  <c r="P60"/>
  <c r="N60"/>
  <c r="M60"/>
  <c r="L60"/>
  <c r="K60"/>
  <c r="I60"/>
  <c r="G60"/>
  <c r="P59"/>
  <c r="N59"/>
  <c r="M59"/>
  <c r="L59"/>
  <c r="K59"/>
  <c r="I59"/>
  <c r="G59"/>
  <c r="P58"/>
  <c r="N58"/>
  <c r="M58"/>
  <c r="L58"/>
  <c r="K58"/>
  <c r="I58"/>
  <c r="G58"/>
  <c r="P57"/>
  <c r="N57"/>
  <c r="M57"/>
  <c r="L57"/>
  <c r="K57"/>
  <c r="I57"/>
  <c r="G57"/>
  <c r="P56"/>
  <c r="N56"/>
  <c r="M56"/>
  <c r="L56"/>
  <c r="K56"/>
  <c r="I56"/>
  <c r="G56"/>
  <c r="P55"/>
  <c r="N55"/>
  <c r="M55"/>
  <c r="L55"/>
  <c r="K55"/>
  <c r="I55"/>
  <c r="G55"/>
  <c r="P54"/>
  <c r="N54"/>
  <c r="M54"/>
  <c r="L54"/>
  <c r="K54"/>
  <c r="I54"/>
  <c r="G54"/>
  <c r="P53"/>
  <c r="N53"/>
  <c r="M53"/>
  <c r="L53"/>
  <c r="K53"/>
  <c r="I53"/>
  <c r="G53"/>
  <c r="P52"/>
  <c r="N52"/>
  <c r="M52"/>
  <c r="L52"/>
  <c r="K52"/>
  <c r="I52"/>
  <c r="G52"/>
  <c r="P51"/>
  <c r="N51"/>
  <c r="M51"/>
  <c r="L51"/>
  <c r="K51"/>
  <c r="I51"/>
  <c r="G51"/>
  <c r="P50"/>
  <c r="N50"/>
  <c r="M50"/>
  <c r="L50"/>
  <c r="K50"/>
  <c r="I50"/>
  <c r="G50"/>
  <c r="P49"/>
  <c r="N49"/>
  <c r="M49"/>
  <c r="L49"/>
  <c r="K49"/>
  <c r="I49"/>
  <c r="G49"/>
  <c r="P42"/>
  <c r="N42"/>
  <c r="M42"/>
  <c r="L42"/>
  <c r="K42"/>
  <c r="I42"/>
  <c r="G42"/>
  <c r="P41"/>
  <c r="N41"/>
  <c r="M41"/>
  <c r="L41"/>
  <c r="K41"/>
  <c r="I41"/>
  <c r="G41"/>
  <c r="P40"/>
  <c r="N40"/>
  <c r="M40"/>
  <c r="L40"/>
  <c r="K40"/>
  <c r="I40"/>
  <c r="G40"/>
  <c r="P39"/>
  <c r="N39"/>
  <c r="M39"/>
  <c r="L39"/>
  <c r="K39"/>
  <c r="I39"/>
  <c r="G39"/>
  <c r="P38"/>
  <c r="N38"/>
  <c r="M38"/>
  <c r="L38"/>
  <c r="K38"/>
  <c r="I38"/>
  <c r="G38"/>
  <c r="P37"/>
  <c r="N37"/>
  <c r="M37"/>
  <c r="L37"/>
  <c r="K37"/>
  <c r="I37"/>
  <c r="G37"/>
  <c r="P36"/>
  <c r="N36"/>
  <c r="M36"/>
  <c r="L36"/>
  <c r="K36"/>
  <c r="I36"/>
  <c r="G36"/>
  <c r="P35"/>
  <c r="N35"/>
  <c r="M35"/>
  <c r="L35"/>
  <c r="K35"/>
  <c r="I35"/>
  <c r="G35"/>
  <c r="P34"/>
  <c r="N34"/>
  <c r="M34"/>
  <c r="L34"/>
  <c r="K34"/>
  <c r="I34"/>
  <c r="G34"/>
  <c r="P33"/>
  <c r="N33"/>
  <c r="M33"/>
  <c r="L33"/>
  <c r="K33"/>
  <c r="I33"/>
  <c r="G33"/>
  <c r="P32"/>
  <c r="N32"/>
  <c r="M32"/>
  <c r="L32"/>
  <c r="K32"/>
  <c r="I32"/>
  <c r="G32"/>
  <c r="P31"/>
  <c r="N31"/>
  <c r="M31"/>
  <c r="L31"/>
  <c r="K31"/>
  <c r="I31"/>
  <c r="G31"/>
  <c r="P30"/>
  <c r="N30"/>
  <c r="M30"/>
  <c r="L30"/>
  <c r="K30"/>
  <c r="I30"/>
  <c r="G30"/>
  <c r="H42" s="1"/>
  <c r="P23"/>
  <c r="N23"/>
  <c r="M23"/>
  <c r="L23"/>
  <c r="K23"/>
  <c r="I23"/>
  <c r="G23"/>
  <c r="P22"/>
  <c r="N22"/>
  <c r="M22"/>
  <c r="L22"/>
  <c r="K22"/>
  <c r="I22"/>
  <c r="G22"/>
  <c r="P21"/>
  <c r="N21"/>
  <c r="M21"/>
  <c r="L21"/>
  <c r="K21"/>
  <c r="I21"/>
  <c r="G21"/>
  <c r="P20"/>
  <c r="N20"/>
  <c r="M20"/>
  <c r="L20"/>
  <c r="K20"/>
  <c r="I20"/>
  <c r="G20"/>
  <c r="P19"/>
  <c r="N19"/>
  <c r="M19"/>
  <c r="L19"/>
  <c r="K19"/>
  <c r="I19"/>
  <c r="G19"/>
  <c r="P18"/>
  <c r="N18"/>
  <c r="M18"/>
  <c r="L18"/>
  <c r="K18"/>
  <c r="I18"/>
  <c r="G18"/>
  <c r="P17"/>
  <c r="N17"/>
  <c r="M17"/>
  <c r="L17"/>
  <c r="K17"/>
  <c r="I17"/>
  <c r="G17"/>
  <c r="P16"/>
  <c r="N16"/>
  <c r="M16"/>
  <c r="L16"/>
  <c r="K16"/>
  <c r="I16"/>
  <c r="G16"/>
  <c r="P15"/>
  <c r="N15"/>
  <c r="M15"/>
  <c r="L15"/>
  <c r="K15"/>
  <c r="I15"/>
  <c r="G15"/>
  <c r="P14"/>
  <c r="N14"/>
  <c r="M14"/>
  <c r="L14"/>
  <c r="K14"/>
  <c r="I14"/>
  <c r="G14"/>
  <c r="P13"/>
  <c r="N13"/>
  <c r="M13"/>
  <c r="L13"/>
  <c r="K13"/>
  <c r="I13"/>
  <c r="G13"/>
  <c r="P12"/>
  <c r="N12"/>
  <c r="M12"/>
  <c r="L12"/>
  <c r="K12"/>
  <c r="I12"/>
  <c r="G12"/>
  <c r="N11"/>
  <c r="M11"/>
  <c r="L11"/>
  <c r="K11"/>
  <c r="I11"/>
  <c r="P11" s="1"/>
  <c r="G11"/>
  <c r="P1546" i="1"/>
  <c r="N1546"/>
  <c r="M1546"/>
  <c r="L1546"/>
  <c r="K1546"/>
  <c r="P1545"/>
  <c r="N1545"/>
  <c r="M1545"/>
  <c r="L1545"/>
  <c r="K1545"/>
  <c r="P1544"/>
  <c r="N1544"/>
  <c r="M1544"/>
  <c r="L1544"/>
  <c r="K1544"/>
  <c r="P1543"/>
  <c r="N1543"/>
  <c r="M1543"/>
  <c r="L1543"/>
  <c r="K1543"/>
  <c r="P1542"/>
  <c r="N1542"/>
  <c r="M1542"/>
  <c r="L1542"/>
  <c r="K1542"/>
  <c r="P1541"/>
  <c r="N1541"/>
  <c r="M1541"/>
  <c r="L1541"/>
  <c r="K1541"/>
  <c r="P1540"/>
  <c r="N1540"/>
  <c r="M1540"/>
  <c r="L1540"/>
  <c r="K1540"/>
  <c r="P1539"/>
  <c r="N1539"/>
  <c r="M1539"/>
  <c r="L1539"/>
  <c r="K1539"/>
  <c r="P1538"/>
  <c r="N1538"/>
  <c r="M1538"/>
  <c r="L1538"/>
  <c r="K1538"/>
  <c r="P1537"/>
  <c r="N1537"/>
  <c r="M1537"/>
  <c r="L1537"/>
  <c r="K1537"/>
  <c r="P1536"/>
  <c r="N1536"/>
  <c r="M1536"/>
  <c r="L1536"/>
  <c r="K1536"/>
  <c r="P1535"/>
  <c r="N1535"/>
  <c r="M1535"/>
  <c r="L1535"/>
  <c r="K1535"/>
  <c r="P1534"/>
  <c r="N1534"/>
  <c r="M1534"/>
  <c r="L1534"/>
  <c r="K1534"/>
  <c r="P1527"/>
  <c r="N1527"/>
  <c r="M1527"/>
  <c r="L1527"/>
  <c r="K1527"/>
  <c r="P1526"/>
  <c r="N1526"/>
  <c r="M1526"/>
  <c r="L1526"/>
  <c r="K1526"/>
  <c r="P1525"/>
  <c r="N1525"/>
  <c r="M1525"/>
  <c r="L1525"/>
  <c r="K1525"/>
  <c r="P1524"/>
  <c r="N1524"/>
  <c r="M1524"/>
  <c r="L1524"/>
  <c r="K1524"/>
  <c r="P1523"/>
  <c r="N1523"/>
  <c r="M1523"/>
  <c r="L1523"/>
  <c r="K1523"/>
  <c r="P1522"/>
  <c r="N1522"/>
  <c r="M1522"/>
  <c r="L1522"/>
  <c r="K1522"/>
  <c r="P1521"/>
  <c r="N1521"/>
  <c r="M1521"/>
  <c r="L1521"/>
  <c r="K1521"/>
  <c r="P1520"/>
  <c r="N1520"/>
  <c r="M1520"/>
  <c r="L1520"/>
  <c r="K1520"/>
  <c r="P1519"/>
  <c r="N1519"/>
  <c r="M1519"/>
  <c r="L1519"/>
  <c r="K1519"/>
  <c r="P1518"/>
  <c r="N1518"/>
  <c r="M1518"/>
  <c r="L1518"/>
  <c r="K1518"/>
  <c r="P1517"/>
  <c r="N1517"/>
  <c r="M1517"/>
  <c r="L1517"/>
  <c r="K1517"/>
  <c r="P1516"/>
  <c r="N1516"/>
  <c r="M1516"/>
  <c r="L1516"/>
  <c r="K1516"/>
  <c r="P1515"/>
  <c r="N1515"/>
  <c r="M1515"/>
  <c r="L1515"/>
  <c r="K1515"/>
  <c r="P1451"/>
  <c r="N1451"/>
  <c r="M1451"/>
  <c r="L1451"/>
  <c r="K1451"/>
  <c r="P1450"/>
  <c r="N1450"/>
  <c r="M1450"/>
  <c r="L1450"/>
  <c r="K1450"/>
  <c r="P1449"/>
  <c r="N1449"/>
  <c r="M1449"/>
  <c r="L1449"/>
  <c r="K1449"/>
  <c r="P1448"/>
  <c r="N1448"/>
  <c r="M1448"/>
  <c r="L1448"/>
  <c r="K1448"/>
  <c r="P1447"/>
  <c r="N1447"/>
  <c r="M1447"/>
  <c r="L1447"/>
  <c r="K1447"/>
  <c r="P1446"/>
  <c r="N1446"/>
  <c r="M1446"/>
  <c r="L1446"/>
  <c r="K1446"/>
  <c r="P1445"/>
  <c r="N1445"/>
  <c r="M1445"/>
  <c r="L1445"/>
  <c r="K1445"/>
  <c r="P1444"/>
  <c r="N1444"/>
  <c r="M1444"/>
  <c r="L1444"/>
  <c r="K1444"/>
  <c r="P1443"/>
  <c r="N1443"/>
  <c r="M1443"/>
  <c r="L1443"/>
  <c r="K1443"/>
  <c r="P1442"/>
  <c r="N1442"/>
  <c r="M1442"/>
  <c r="L1442"/>
  <c r="K1442"/>
  <c r="P1441"/>
  <c r="N1441"/>
  <c r="M1441"/>
  <c r="L1441"/>
  <c r="K1441"/>
  <c r="P1440"/>
  <c r="N1440"/>
  <c r="M1440"/>
  <c r="L1440"/>
  <c r="K1440"/>
  <c r="P1439"/>
  <c r="N1439"/>
  <c r="M1439"/>
  <c r="L1439"/>
  <c r="K1439"/>
  <c r="P1432"/>
  <c r="N1432"/>
  <c r="M1432"/>
  <c r="L1432"/>
  <c r="K1432"/>
  <c r="P1431"/>
  <c r="N1431"/>
  <c r="M1431"/>
  <c r="L1431"/>
  <c r="K1431"/>
  <c r="P1430"/>
  <c r="N1430"/>
  <c r="M1430"/>
  <c r="L1430"/>
  <c r="K1430"/>
  <c r="P1429"/>
  <c r="N1429"/>
  <c r="M1429"/>
  <c r="L1429"/>
  <c r="K1429"/>
  <c r="P1428"/>
  <c r="N1428"/>
  <c r="M1428"/>
  <c r="L1428"/>
  <c r="K1428"/>
  <c r="P1427"/>
  <c r="N1427"/>
  <c r="M1427"/>
  <c r="L1427"/>
  <c r="K1427"/>
  <c r="P1426"/>
  <c r="N1426"/>
  <c r="M1426"/>
  <c r="L1426"/>
  <c r="K1426"/>
  <c r="P1425"/>
  <c r="N1425"/>
  <c r="M1425"/>
  <c r="L1425"/>
  <c r="K1425"/>
  <c r="P1424"/>
  <c r="N1424"/>
  <c r="M1424"/>
  <c r="L1424"/>
  <c r="K1424"/>
  <c r="P1423"/>
  <c r="N1423"/>
  <c r="M1423"/>
  <c r="L1423"/>
  <c r="K1423"/>
  <c r="P1422"/>
  <c r="N1422"/>
  <c r="M1422"/>
  <c r="L1422"/>
  <c r="K1422"/>
  <c r="P1421"/>
  <c r="N1421"/>
  <c r="M1421"/>
  <c r="L1421"/>
  <c r="K1421"/>
  <c r="P1420"/>
  <c r="N1420"/>
  <c r="M1420"/>
  <c r="L1420"/>
  <c r="K1420"/>
  <c r="P1413"/>
  <c r="N1413"/>
  <c r="M1413"/>
  <c r="L1413"/>
  <c r="K1413"/>
  <c r="P1412"/>
  <c r="N1412"/>
  <c r="M1412"/>
  <c r="L1412"/>
  <c r="K1412"/>
  <c r="P1411"/>
  <c r="N1411"/>
  <c r="M1411"/>
  <c r="L1411"/>
  <c r="K1411"/>
  <c r="P1410"/>
  <c r="N1410"/>
  <c r="M1410"/>
  <c r="L1410"/>
  <c r="K1410"/>
  <c r="P1409"/>
  <c r="N1409"/>
  <c r="M1409"/>
  <c r="L1409"/>
  <c r="K1409"/>
  <c r="P1408"/>
  <c r="N1408"/>
  <c r="M1408"/>
  <c r="L1408"/>
  <c r="K1408"/>
  <c r="P1407"/>
  <c r="N1407"/>
  <c r="M1407"/>
  <c r="L1407"/>
  <c r="K1407"/>
  <c r="P1406"/>
  <c r="N1406"/>
  <c r="M1406"/>
  <c r="L1406"/>
  <c r="K1406"/>
  <c r="P1405"/>
  <c r="N1405"/>
  <c r="M1405"/>
  <c r="L1405"/>
  <c r="K1405"/>
  <c r="P1404"/>
  <c r="N1404"/>
  <c r="M1404"/>
  <c r="L1404"/>
  <c r="K1404"/>
  <c r="P1403"/>
  <c r="N1403"/>
  <c r="M1403"/>
  <c r="L1403"/>
  <c r="K1403"/>
  <c r="P1402"/>
  <c r="N1402"/>
  <c r="M1402"/>
  <c r="L1402"/>
  <c r="K1402"/>
  <c r="P1401"/>
  <c r="N1401"/>
  <c r="M1401"/>
  <c r="L1401"/>
  <c r="K1401"/>
  <c r="P1394"/>
  <c r="N1394"/>
  <c r="M1394"/>
  <c r="L1394"/>
  <c r="K1394"/>
  <c r="P1393"/>
  <c r="N1393"/>
  <c r="M1393"/>
  <c r="L1393"/>
  <c r="K1393"/>
  <c r="P1392"/>
  <c r="N1392"/>
  <c r="M1392"/>
  <c r="L1392"/>
  <c r="K1392"/>
  <c r="P1391"/>
  <c r="N1391"/>
  <c r="M1391"/>
  <c r="L1391"/>
  <c r="K1391"/>
  <c r="P1390"/>
  <c r="N1390"/>
  <c r="M1390"/>
  <c r="L1390"/>
  <c r="K1390"/>
  <c r="P1389"/>
  <c r="N1389"/>
  <c r="M1389"/>
  <c r="L1389"/>
  <c r="K1389"/>
  <c r="P1388"/>
  <c r="N1388"/>
  <c r="M1388"/>
  <c r="L1388"/>
  <c r="K1388"/>
  <c r="P1387"/>
  <c r="N1387"/>
  <c r="M1387"/>
  <c r="L1387"/>
  <c r="K1387"/>
  <c r="P1386"/>
  <c r="N1386"/>
  <c r="M1386"/>
  <c r="L1386"/>
  <c r="K1386"/>
  <c r="P1385"/>
  <c r="N1385"/>
  <c r="M1385"/>
  <c r="L1385"/>
  <c r="K1385"/>
  <c r="P1384"/>
  <c r="N1384"/>
  <c r="M1384"/>
  <c r="L1384"/>
  <c r="K1384"/>
  <c r="P1383"/>
  <c r="N1383"/>
  <c r="M1383"/>
  <c r="L1383"/>
  <c r="K1383"/>
  <c r="P1382"/>
  <c r="N1382"/>
  <c r="M1382"/>
  <c r="L1382"/>
  <c r="K1382"/>
  <c r="P1375"/>
  <c r="N1375"/>
  <c r="M1375"/>
  <c r="L1375"/>
  <c r="K1375"/>
  <c r="P1374"/>
  <c r="N1374"/>
  <c r="M1374"/>
  <c r="L1374"/>
  <c r="K1374"/>
  <c r="P1373"/>
  <c r="N1373"/>
  <c r="M1373"/>
  <c r="L1373"/>
  <c r="K1373"/>
  <c r="P1372"/>
  <c r="N1372"/>
  <c r="M1372"/>
  <c r="L1372"/>
  <c r="K1372"/>
  <c r="P1371"/>
  <c r="N1371"/>
  <c r="M1371"/>
  <c r="L1371"/>
  <c r="K1371"/>
  <c r="P1370"/>
  <c r="N1370"/>
  <c r="M1370"/>
  <c r="L1370"/>
  <c r="K1370"/>
  <c r="P1369"/>
  <c r="N1369"/>
  <c r="M1369"/>
  <c r="L1369"/>
  <c r="K1369"/>
  <c r="P1368"/>
  <c r="N1368"/>
  <c r="M1368"/>
  <c r="L1368"/>
  <c r="K1368"/>
  <c r="P1367"/>
  <c r="N1367"/>
  <c r="M1367"/>
  <c r="L1367"/>
  <c r="K1367"/>
  <c r="P1366"/>
  <c r="N1366"/>
  <c r="M1366"/>
  <c r="L1366"/>
  <c r="K1366"/>
  <c r="P1365"/>
  <c r="N1365"/>
  <c r="M1365"/>
  <c r="L1365"/>
  <c r="K1365"/>
  <c r="P1364"/>
  <c r="N1364"/>
  <c r="M1364"/>
  <c r="L1364"/>
  <c r="K1364"/>
  <c r="P1363"/>
  <c r="N1363"/>
  <c r="M1363"/>
  <c r="L1363"/>
  <c r="K1363"/>
  <c r="P1120"/>
  <c r="N1120"/>
  <c r="M1120"/>
  <c r="L1120"/>
  <c r="K1120"/>
  <c r="P1119"/>
  <c r="N1119"/>
  <c r="M1119"/>
  <c r="L1119"/>
  <c r="K1119"/>
  <c r="P1118"/>
  <c r="N1118"/>
  <c r="M1118"/>
  <c r="L1118"/>
  <c r="K1118"/>
  <c r="P1117"/>
  <c r="N1117"/>
  <c r="M1117"/>
  <c r="L1117"/>
  <c r="K1117"/>
  <c r="P1116"/>
  <c r="N1116"/>
  <c r="M1116"/>
  <c r="L1116"/>
  <c r="K1116"/>
  <c r="P1115"/>
  <c r="N1115"/>
  <c r="M1115"/>
  <c r="L1115"/>
  <c r="K1115"/>
  <c r="P1114"/>
  <c r="N1114"/>
  <c r="M1114"/>
  <c r="L1114"/>
  <c r="K1114"/>
  <c r="P1113"/>
  <c r="N1113"/>
  <c r="M1113"/>
  <c r="L1113"/>
  <c r="K1113"/>
  <c r="P1112"/>
  <c r="N1112"/>
  <c r="M1112"/>
  <c r="L1112"/>
  <c r="K1112"/>
  <c r="P1111"/>
  <c r="N1111"/>
  <c r="M1111"/>
  <c r="L1111"/>
  <c r="K1111"/>
  <c r="P1110"/>
  <c r="N1110"/>
  <c r="M1110"/>
  <c r="L1110"/>
  <c r="K1110"/>
  <c r="P1109"/>
  <c r="N1109"/>
  <c r="M1109"/>
  <c r="L1109"/>
  <c r="K1109"/>
  <c r="P1108"/>
  <c r="N1108"/>
  <c r="M1108"/>
  <c r="L1108"/>
  <c r="K1108"/>
  <c r="P1584"/>
  <c r="N1584"/>
  <c r="M1584"/>
  <c r="L1584"/>
  <c r="K1584"/>
  <c r="P1583"/>
  <c r="N1583"/>
  <c r="M1583"/>
  <c r="L1583"/>
  <c r="K1583"/>
  <c r="P1582"/>
  <c r="N1582"/>
  <c r="M1582"/>
  <c r="L1582"/>
  <c r="K1582"/>
  <c r="P1581"/>
  <c r="N1581"/>
  <c r="M1581"/>
  <c r="L1581"/>
  <c r="K1581"/>
  <c r="P1580"/>
  <c r="N1580"/>
  <c r="M1580"/>
  <c r="L1580"/>
  <c r="K1580"/>
  <c r="P1579"/>
  <c r="N1579"/>
  <c r="M1579"/>
  <c r="L1579"/>
  <c r="K1579"/>
  <c r="P1578"/>
  <c r="N1578"/>
  <c r="M1578"/>
  <c r="L1578"/>
  <c r="K1578"/>
  <c r="P1577"/>
  <c r="N1577"/>
  <c r="M1577"/>
  <c r="L1577"/>
  <c r="K1577"/>
  <c r="P1576"/>
  <c r="N1576"/>
  <c r="M1576"/>
  <c r="L1576"/>
  <c r="K1576"/>
  <c r="P1575"/>
  <c r="N1575"/>
  <c r="M1575"/>
  <c r="L1575"/>
  <c r="K1575"/>
  <c r="P1574"/>
  <c r="N1574"/>
  <c r="M1574"/>
  <c r="L1574"/>
  <c r="K1574"/>
  <c r="P1573"/>
  <c r="N1573"/>
  <c r="M1573"/>
  <c r="L1573"/>
  <c r="K1573"/>
  <c r="P1572"/>
  <c r="N1572"/>
  <c r="M1572"/>
  <c r="L1572"/>
  <c r="K1572"/>
  <c r="P1565"/>
  <c r="N1565"/>
  <c r="M1565"/>
  <c r="L1565"/>
  <c r="K1565"/>
  <c r="P1564"/>
  <c r="N1564"/>
  <c r="M1564"/>
  <c r="L1564"/>
  <c r="K1564"/>
  <c r="P1563"/>
  <c r="N1563"/>
  <c r="M1563"/>
  <c r="L1563"/>
  <c r="K1563"/>
  <c r="P1562"/>
  <c r="N1562"/>
  <c r="M1562"/>
  <c r="L1562"/>
  <c r="K1562"/>
  <c r="P1561"/>
  <c r="N1561"/>
  <c r="M1561"/>
  <c r="L1561"/>
  <c r="K1561"/>
  <c r="P1560"/>
  <c r="N1560"/>
  <c r="M1560"/>
  <c r="L1560"/>
  <c r="K1560"/>
  <c r="P1559"/>
  <c r="N1559"/>
  <c r="M1559"/>
  <c r="L1559"/>
  <c r="K1559"/>
  <c r="P1558"/>
  <c r="N1558"/>
  <c r="M1558"/>
  <c r="L1558"/>
  <c r="K1558"/>
  <c r="P1557"/>
  <c r="N1557"/>
  <c r="M1557"/>
  <c r="L1557"/>
  <c r="K1557"/>
  <c r="P1556"/>
  <c r="N1556"/>
  <c r="M1556"/>
  <c r="L1556"/>
  <c r="K1556"/>
  <c r="P1555"/>
  <c r="N1555"/>
  <c r="M1555"/>
  <c r="L1555"/>
  <c r="K1555"/>
  <c r="P1554"/>
  <c r="N1554"/>
  <c r="M1554"/>
  <c r="L1554"/>
  <c r="K1554"/>
  <c r="P1553"/>
  <c r="N1553"/>
  <c r="M1553"/>
  <c r="L1553"/>
  <c r="K1553"/>
  <c r="P1508"/>
  <c r="N1508"/>
  <c r="M1508"/>
  <c r="L1508"/>
  <c r="K1508"/>
  <c r="P1507"/>
  <c r="N1507"/>
  <c r="M1507"/>
  <c r="L1507"/>
  <c r="K1507"/>
  <c r="P1506"/>
  <c r="N1506"/>
  <c r="M1506"/>
  <c r="L1506"/>
  <c r="K1506"/>
  <c r="P1505"/>
  <c r="N1505"/>
  <c r="M1505"/>
  <c r="L1505"/>
  <c r="K1505"/>
  <c r="P1504"/>
  <c r="N1504"/>
  <c r="M1504"/>
  <c r="L1504"/>
  <c r="K1504"/>
  <c r="P1503"/>
  <c r="N1503"/>
  <c r="M1503"/>
  <c r="L1503"/>
  <c r="K1503"/>
  <c r="P1502"/>
  <c r="N1502"/>
  <c r="M1502"/>
  <c r="L1502"/>
  <c r="K1502"/>
  <c r="P1501"/>
  <c r="N1501"/>
  <c r="M1501"/>
  <c r="L1501"/>
  <c r="K1501"/>
  <c r="P1500"/>
  <c r="N1500"/>
  <c r="M1500"/>
  <c r="L1500"/>
  <c r="K1500"/>
  <c r="P1499"/>
  <c r="N1499"/>
  <c r="M1499"/>
  <c r="L1499"/>
  <c r="K1499"/>
  <c r="P1498"/>
  <c r="N1498"/>
  <c r="M1498"/>
  <c r="L1498"/>
  <c r="K1498"/>
  <c r="P1497"/>
  <c r="N1497"/>
  <c r="M1497"/>
  <c r="L1497"/>
  <c r="K1497"/>
  <c r="P1496"/>
  <c r="N1496"/>
  <c r="M1496"/>
  <c r="L1496"/>
  <c r="K1496"/>
  <c r="P1489"/>
  <c r="N1489"/>
  <c r="M1489"/>
  <c r="L1489"/>
  <c r="K1489"/>
  <c r="P1488"/>
  <c r="N1488"/>
  <c r="M1488"/>
  <c r="L1488"/>
  <c r="K1488"/>
  <c r="P1487"/>
  <c r="N1487"/>
  <c r="M1487"/>
  <c r="L1487"/>
  <c r="K1487"/>
  <c r="P1486"/>
  <c r="N1486"/>
  <c r="M1486"/>
  <c r="L1486"/>
  <c r="K1486"/>
  <c r="P1485"/>
  <c r="N1485"/>
  <c r="M1485"/>
  <c r="L1485"/>
  <c r="K1485"/>
  <c r="P1484"/>
  <c r="N1484"/>
  <c r="M1484"/>
  <c r="L1484"/>
  <c r="K1484"/>
  <c r="P1483"/>
  <c r="N1483"/>
  <c r="M1483"/>
  <c r="L1483"/>
  <c r="K1483"/>
  <c r="P1482"/>
  <c r="N1482"/>
  <c r="M1482"/>
  <c r="L1482"/>
  <c r="K1482"/>
  <c r="P1481"/>
  <c r="N1481"/>
  <c r="M1481"/>
  <c r="L1481"/>
  <c r="K1481"/>
  <c r="P1480"/>
  <c r="N1480"/>
  <c r="M1480"/>
  <c r="L1480"/>
  <c r="K1480"/>
  <c r="P1479"/>
  <c r="N1479"/>
  <c r="M1479"/>
  <c r="L1479"/>
  <c r="K1479"/>
  <c r="P1478"/>
  <c r="N1478"/>
  <c r="M1478"/>
  <c r="L1478"/>
  <c r="K1478"/>
  <c r="P1477"/>
  <c r="N1477"/>
  <c r="M1477"/>
  <c r="L1477"/>
  <c r="K1477"/>
  <c r="P1470"/>
  <c r="N1470"/>
  <c r="M1470"/>
  <c r="L1470"/>
  <c r="K1470"/>
  <c r="P1469"/>
  <c r="N1469"/>
  <c r="M1469"/>
  <c r="L1469"/>
  <c r="K1469"/>
  <c r="P1468"/>
  <c r="N1468"/>
  <c r="M1468"/>
  <c r="L1468"/>
  <c r="K1468"/>
  <c r="P1467"/>
  <c r="N1467"/>
  <c r="M1467"/>
  <c r="L1467"/>
  <c r="K1467"/>
  <c r="P1466"/>
  <c r="N1466"/>
  <c r="M1466"/>
  <c r="L1466"/>
  <c r="K1466"/>
  <c r="P1465"/>
  <c r="N1465"/>
  <c r="M1465"/>
  <c r="L1465"/>
  <c r="K1465"/>
  <c r="P1464"/>
  <c r="N1464"/>
  <c r="M1464"/>
  <c r="L1464"/>
  <c r="K1464"/>
  <c r="P1463"/>
  <c r="N1463"/>
  <c r="M1463"/>
  <c r="L1463"/>
  <c r="K1463"/>
  <c r="P1462"/>
  <c r="N1462"/>
  <c r="M1462"/>
  <c r="L1462"/>
  <c r="K1462"/>
  <c r="P1461"/>
  <c r="N1461"/>
  <c r="M1461"/>
  <c r="L1461"/>
  <c r="K1461"/>
  <c r="P1460"/>
  <c r="N1460"/>
  <c r="M1460"/>
  <c r="L1460"/>
  <c r="K1460"/>
  <c r="P1459"/>
  <c r="N1459"/>
  <c r="M1459"/>
  <c r="L1459"/>
  <c r="K1459"/>
  <c r="P1458"/>
  <c r="N1458"/>
  <c r="M1458"/>
  <c r="L1458"/>
  <c r="K1458"/>
  <c r="P1356"/>
  <c r="N1356"/>
  <c r="M1356"/>
  <c r="L1356"/>
  <c r="K1356"/>
  <c r="P1355"/>
  <c r="N1355"/>
  <c r="M1355"/>
  <c r="L1355"/>
  <c r="K1355"/>
  <c r="P1354"/>
  <c r="N1354"/>
  <c r="M1354"/>
  <c r="L1354"/>
  <c r="K1354"/>
  <c r="P1353"/>
  <c r="N1353"/>
  <c r="M1353"/>
  <c r="L1353"/>
  <c r="K1353"/>
  <c r="P1352"/>
  <c r="N1352"/>
  <c r="M1352"/>
  <c r="L1352"/>
  <c r="K1352"/>
  <c r="P1351"/>
  <c r="N1351"/>
  <c r="M1351"/>
  <c r="L1351"/>
  <c r="K1351"/>
  <c r="P1350"/>
  <c r="N1350"/>
  <c r="M1350"/>
  <c r="L1350"/>
  <c r="K1350"/>
  <c r="P1349"/>
  <c r="N1349"/>
  <c r="M1349"/>
  <c r="L1349"/>
  <c r="K1349"/>
  <c r="P1348"/>
  <c r="N1348"/>
  <c r="M1348"/>
  <c r="L1348"/>
  <c r="K1348"/>
  <c r="P1347"/>
  <c r="N1347"/>
  <c r="M1347"/>
  <c r="L1347"/>
  <c r="K1347"/>
  <c r="P1346"/>
  <c r="N1346"/>
  <c r="M1346"/>
  <c r="L1346"/>
  <c r="K1346"/>
  <c r="P1345"/>
  <c r="N1345"/>
  <c r="M1345"/>
  <c r="L1345"/>
  <c r="K1345"/>
  <c r="P1344"/>
  <c r="N1344"/>
  <c r="M1344"/>
  <c r="L1344"/>
  <c r="K1344"/>
  <c r="P1337"/>
  <c r="N1337"/>
  <c r="M1337"/>
  <c r="L1337"/>
  <c r="K1337"/>
  <c r="P1336"/>
  <c r="N1336"/>
  <c r="M1336"/>
  <c r="L1336"/>
  <c r="K1336"/>
  <c r="P1335"/>
  <c r="N1335"/>
  <c r="M1335"/>
  <c r="L1335"/>
  <c r="K1335"/>
  <c r="P1334"/>
  <c r="N1334"/>
  <c r="M1334"/>
  <c r="L1334"/>
  <c r="K1334"/>
  <c r="P1333"/>
  <c r="N1333"/>
  <c r="M1333"/>
  <c r="L1333"/>
  <c r="K1333"/>
  <c r="P1332"/>
  <c r="N1332"/>
  <c r="M1332"/>
  <c r="L1332"/>
  <c r="K1332"/>
  <c r="P1331"/>
  <c r="N1331"/>
  <c r="M1331"/>
  <c r="L1331"/>
  <c r="K1331"/>
  <c r="P1330"/>
  <c r="N1330"/>
  <c r="M1330"/>
  <c r="L1330"/>
  <c r="K1330"/>
  <c r="P1329"/>
  <c r="N1329"/>
  <c r="M1329"/>
  <c r="L1329"/>
  <c r="K1329"/>
  <c r="P1328"/>
  <c r="N1328"/>
  <c r="M1328"/>
  <c r="L1328"/>
  <c r="K1328"/>
  <c r="P1327"/>
  <c r="N1327"/>
  <c r="M1327"/>
  <c r="L1327"/>
  <c r="K1327"/>
  <c r="P1326"/>
  <c r="N1326"/>
  <c r="M1326"/>
  <c r="L1326"/>
  <c r="K1326"/>
  <c r="P1325"/>
  <c r="N1325"/>
  <c r="M1325"/>
  <c r="L1325"/>
  <c r="K1325"/>
  <c r="P1318"/>
  <c r="N1318"/>
  <c r="M1318"/>
  <c r="L1318"/>
  <c r="K1318"/>
  <c r="P1317"/>
  <c r="N1317"/>
  <c r="M1317"/>
  <c r="L1317"/>
  <c r="K1317"/>
  <c r="P1316"/>
  <c r="N1316"/>
  <c r="M1316"/>
  <c r="L1316"/>
  <c r="K1316"/>
  <c r="P1315"/>
  <c r="N1315"/>
  <c r="M1315"/>
  <c r="L1315"/>
  <c r="K1315"/>
  <c r="P1314"/>
  <c r="N1314"/>
  <c r="M1314"/>
  <c r="L1314"/>
  <c r="K1314"/>
  <c r="P1313"/>
  <c r="N1313"/>
  <c r="M1313"/>
  <c r="L1313"/>
  <c r="K1313"/>
  <c r="P1312"/>
  <c r="N1312"/>
  <c r="M1312"/>
  <c r="L1312"/>
  <c r="K1312"/>
  <c r="P1311"/>
  <c r="N1311"/>
  <c r="M1311"/>
  <c r="L1311"/>
  <c r="K1311"/>
  <c r="P1310"/>
  <c r="N1310"/>
  <c r="M1310"/>
  <c r="L1310"/>
  <c r="K1310"/>
  <c r="P1309"/>
  <c r="N1309"/>
  <c r="M1309"/>
  <c r="L1309"/>
  <c r="K1309"/>
  <c r="P1308"/>
  <c r="N1308"/>
  <c r="M1308"/>
  <c r="L1308"/>
  <c r="K1308"/>
  <c r="P1307"/>
  <c r="N1307"/>
  <c r="M1307"/>
  <c r="L1307"/>
  <c r="K1307"/>
  <c r="P1306"/>
  <c r="N1306"/>
  <c r="M1306"/>
  <c r="L1306"/>
  <c r="K1306"/>
  <c r="P1295"/>
  <c r="N1295"/>
  <c r="M1295"/>
  <c r="L1295"/>
  <c r="K1295"/>
  <c r="P1294"/>
  <c r="N1294"/>
  <c r="M1294"/>
  <c r="L1294"/>
  <c r="K1294"/>
  <c r="P1293"/>
  <c r="N1293"/>
  <c r="M1293"/>
  <c r="L1293"/>
  <c r="K1293"/>
  <c r="P1292"/>
  <c r="N1292"/>
  <c r="M1292"/>
  <c r="L1292"/>
  <c r="K1292"/>
  <c r="P1291"/>
  <c r="N1291"/>
  <c r="M1291"/>
  <c r="L1291"/>
  <c r="K1291"/>
  <c r="P1290"/>
  <c r="N1290"/>
  <c r="M1290"/>
  <c r="L1290"/>
  <c r="K1290"/>
  <c r="P1289"/>
  <c r="N1289"/>
  <c r="M1289"/>
  <c r="L1289"/>
  <c r="K1289"/>
  <c r="P1288"/>
  <c r="N1288"/>
  <c r="M1288"/>
  <c r="L1288"/>
  <c r="K1288"/>
  <c r="P1287"/>
  <c r="N1287"/>
  <c r="M1287"/>
  <c r="L1287"/>
  <c r="K1287"/>
  <c r="P1286"/>
  <c r="N1286"/>
  <c r="M1286"/>
  <c r="L1286"/>
  <c r="K1286"/>
  <c r="P1285"/>
  <c r="N1285"/>
  <c r="M1285"/>
  <c r="L1285"/>
  <c r="K1285"/>
  <c r="P1284"/>
  <c r="N1284"/>
  <c r="M1284"/>
  <c r="L1284"/>
  <c r="K1284"/>
  <c r="P1283"/>
  <c r="N1283"/>
  <c r="M1283"/>
  <c r="L1283"/>
  <c r="K1283"/>
  <c r="P1276"/>
  <c r="N1276"/>
  <c r="M1276"/>
  <c r="L1276"/>
  <c r="K1276"/>
  <c r="P1275"/>
  <c r="N1275"/>
  <c r="M1275"/>
  <c r="L1275"/>
  <c r="K1275"/>
  <c r="P1274"/>
  <c r="N1274"/>
  <c r="M1274"/>
  <c r="L1274"/>
  <c r="K1274"/>
  <c r="P1273"/>
  <c r="N1273"/>
  <c r="M1273"/>
  <c r="L1273"/>
  <c r="K1273"/>
  <c r="P1272"/>
  <c r="N1272"/>
  <c r="M1272"/>
  <c r="L1272"/>
  <c r="K1272"/>
  <c r="P1271"/>
  <c r="N1271"/>
  <c r="M1271"/>
  <c r="L1271"/>
  <c r="K1271"/>
  <c r="P1270"/>
  <c r="N1270"/>
  <c r="M1270"/>
  <c r="L1270"/>
  <c r="K1270"/>
  <c r="P1269"/>
  <c r="N1269"/>
  <c r="M1269"/>
  <c r="L1269"/>
  <c r="K1269"/>
  <c r="P1268"/>
  <c r="N1268"/>
  <c r="M1268"/>
  <c r="L1268"/>
  <c r="K1268"/>
  <c r="P1267"/>
  <c r="N1267"/>
  <c r="M1267"/>
  <c r="L1267"/>
  <c r="K1267"/>
  <c r="P1266"/>
  <c r="N1266"/>
  <c r="M1266"/>
  <c r="L1266"/>
  <c r="K1266"/>
  <c r="P1265"/>
  <c r="N1265"/>
  <c r="M1265"/>
  <c r="L1265"/>
  <c r="K1265"/>
  <c r="P1264"/>
  <c r="N1264"/>
  <c r="M1264"/>
  <c r="L1264"/>
  <c r="K1264"/>
  <c r="P1257"/>
  <c r="N1257"/>
  <c r="M1257"/>
  <c r="L1257"/>
  <c r="K1257"/>
  <c r="P1256"/>
  <c r="N1256"/>
  <c r="M1256"/>
  <c r="L1256"/>
  <c r="K1256"/>
  <c r="P1255"/>
  <c r="N1255"/>
  <c r="M1255"/>
  <c r="L1255"/>
  <c r="K1255"/>
  <c r="P1254"/>
  <c r="N1254"/>
  <c r="M1254"/>
  <c r="L1254"/>
  <c r="K1254"/>
  <c r="P1253"/>
  <c r="N1253"/>
  <c r="M1253"/>
  <c r="L1253"/>
  <c r="K1253"/>
  <c r="P1252"/>
  <c r="N1252"/>
  <c r="M1252"/>
  <c r="L1252"/>
  <c r="K1252"/>
  <c r="P1251"/>
  <c r="N1251"/>
  <c r="M1251"/>
  <c r="L1251"/>
  <c r="K1251"/>
  <c r="P1250"/>
  <c r="N1250"/>
  <c r="M1250"/>
  <c r="L1250"/>
  <c r="K1250"/>
  <c r="P1249"/>
  <c r="N1249"/>
  <c r="M1249"/>
  <c r="L1249"/>
  <c r="K1249"/>
  <c r="P1248"/>
  <c r="N1248"/>
  <c r="M1248"/>
  <c r="L1248"/>
  <c r="K1248"/>
  <c r="P1247"/>
  <c r="N1247"/>
  <c r="M1247"/>
  <c r="L1247"/>
  <c r="K1247"/>
  <c r="P1246"/>
  <c r="N1246"/>
  <c r="M1246"/>
  <c r="L1246"/>
  <c r="K1246"/>
  <c r="P1245"/>
  <c r="N1245"/>
  <c r="M1245"/>
  <c r="L1245"/>
  <c r="K1245"/>
  <c r="P1238"/>
  <c r="N1238"/>
  <c r="M1238"/>
  <c r="L1238"/>
  <c r="K1238"/>
  <c r="P1237"/>
  <c r="N1237"/>
  <c r="M1237"/>
  <c r="L1237"/>
  <c r="K1237"/>
  <c r="P1236"/>
  <c r="N1236"/>
  <c r="M1236"/>
  <c r="L1236"/>
  <c r="K1236"/>
  <c r="P1235"/>
  <c r="N1235"/>
  <c r="M1235"/>
  <c r="L1235"/>
  <c r="K1235"/>
  <c r="P1234"/>
  <c r="N1234"/>
  <c r="M1234"/>
  <c r="L1234"/>
  <c r="K1234"/>
  <c r="P1233"/>
  <c r="N1233"/>
  <c r="M1233"/>
  <c r="L1233"/>
  <c r="K1233"/>
  <c r="P1232"/>
  <c r="N1232"/>
  <c r="M1232"/>
  <c r="L1232"/>
  <c r="K1232"/>
  <c r="P1231"/>
  <c r="N1231"/>
  <c r="M1231"/>
  <c r="L1231"/>
  <c r="K1231"/>
  <c r="P1230"/>
  <c r="N1230"/>
  <c r="M1230"/>
  <c r="L1230"/>
  <c r="K1230"/>
  <c r="P1229"/>
  <c r="N1229"/>
  <c r="M1229"/>
  <c r="L1229"/>
  <c r="K1229"/>
  <c r="P1228"/>
  <c r="N1228"/>
  <c r="M1228"/>
  <c r="L1228"/>
  <c r="K1228"/>
  <c r="P1227"/>
  <c r="N1227"/>
  <c r="M1227"/>
  <c r="L1227"/>
  <c r="K1227"/>
  <c r="P1226"/>
  <c r="N1226"/>
  <c r="M1226"/>
  <c r="L1226"/>
  <c r="K1226"/>
  <c r="P1219"/>
  <c r="N1219"/>
  <c r="M1219"/>
  <c r="L1219"/>
  <c r="K1219"/>
  <c r="P1218"/>
  <c r="N1218"/>
  <c r="M1218"/>
  <c r="L1218"/>
  <c r="K1218"/>
  <c r="P1217"/>
  <c r="N1217"/>
  <c r="M1217"/>
  <c r="L1217"/>
  <c r="K1217"/>
  <c r="P1216"/>
  <c r="N1216"/>
  <c r="M1216"/>
  <c r="L1216"/>
  <c r="K1216"/>
  <c r="P1215"/>
  <c r="N1215"/>
  <c r="M1215"/>
  <c r="L1215"/>
  <c r="K1215"/>
  <c r="P1214"/>
  <c r="N1214"/>
  <c r="M1214"/>
  <c r="L1214"/>
  <c r="K1214"/>
  <c r="P1213"/>
  <c r="N1213"/>
  <c r="M1213"/>
  <c r="L1213"/>
  <c r="K1213"/>
  <c r="P1212"/>
  <c r="N1212"/>
  <c r="M1212"/>
  <c r="L1212"/>
  <c r="K1212"/>
  <c r="P1211"/>
  <c r="N1211"/>
  <c r="M1211"/>
  <c r="L1211"/>
  <c r="K1211"/>
  <c r="P1210"/>
  <c r="N1210"/>
  <c r="M1210"/>
  <c r="L1210"/>
  <c r="K1210"/>
  <c r="P1209"/>
  <c r="N1209"/>
  <c r="M1209"/>
  <c r="L1209"/>
  <c r="K1209"/>
  <c r="P1208"/>
  <c r="N1208"/>
  <c r="M1208"/>
  <c r="L1208"/>
  <c r="K1208"/>
  <c r="P1207"/>
  <c r="N1207"/>
  <c r="M1207"/>
  <c r="L1207"/>
  <c r="K1207"/>
  <c r="P1200"/>
  <c r="N1200"/>
  <c r="M1200"/>
  <c r="L1200"/>
  <c r="K1200"/>
  <c r="P1199"/>
  <c r="N1199"/>
  <c r="M1199"/>
  <c r="L1199"/>
  <c r="K1199"/>
  <c r="P1198"/>
  <c r="N1198"/>
  <c r="M1198"/>
  <c r="L1198"/>
  <c r="K1198"/>
  <c r="P1197"/>
  <c r="N1197"/>
  <c r="M1197"/>
  <c r="L1197"/>
  <c r="K1197"/>
  <c r="P1196"/>
  <c r="N1196"/>
  <c r="M1196"/>
  <c r="L1196"/>
  <c r="K1196"/>
  <c r="P1195"/>
  <c r="N1195"/>
  <c r="M1195"/>
  <c r="L1195"/>
  <c r="K1195"/>
  <c r="P1194"/>
  <c r="N1194"/>
  <c r="M1194"/>
  <c r="L1194"/>
  <c r="K1194"/>
  <c r="P1193"/>
  <c r="N1193"/>
  <c r="M1193"/>
  <c r="L1193"/>
  <c r="K1193"/>
  <c r="P1192"/>
  <c r="N1192"/>
  <c r="M1192"/>
  <c r="L1192"/>
  <c r="K1192"/>
  <c r="P1191"/>
  <c r="N1191"/>
  <c r="M1191"/>
  <c r="L1191"/>
  <c r="K1191"/>
  <c r="P1190"/>
  <c r="N1190"/>
  <c r="M1190"/>
  <c r="L1190"/>
  <c r="K1190"/>
  <c r="P1189"/>
  <c r="N1189"/>
  <c r="M1189"/>
  <c r="L1189"/>
  <c r="K1189"/>
  <c r="P1188"/>
  <c r="N1188"/>
  <c r="M1188"/>
  <c r="L1188"/>
  <c r="K1188"/>
  <c r="P1181"/>
  <c r="N1181"/>
  <c r="M1181"/>
  <c r="L1181"/>
  <c r="K1181"/>
  <c r="P1180"/>
  <c r="N1180"/>
  <c r="M1180"/>
  <c r="L1180"/>
  <c r="K1180"/>
  <c r="P1179"/>
  <c r="N1179"/>
  <c r="M1179"/>
  <c r="L1179"/>
  <c r="K1179"/>
  <c r="P1178"/>
  <c r="N1178"/>
  <c r="M1178"/>
  <c r="L1178"/>
  <c r="K1178"/>
  <c r="P1177"/>
  <c r="N1177"/>
  <c r="M1177"/>
  <c r="L1177"/>
  <c r="K1177"/>
  <c r="P1176"/>
  <c r="N1176"/>
  <c r="M1176"/>
  <c r="L1176"/>
  <c r="K1176"/>
  <c r="P1175"/>
  <c r="N1175"/>
  <c r="M1175"/>
  <c r="L1175"/>
  <c r="K1175"/>
  <c r="P1174"/>
  <c r="N1174"/>
  <c r="M1174"/>
  <c r="L1174"/>
  <c r="K1174"/>
  <c r="P1173"/>
  <c r="N1173"/>
  <c r="M1173"/>
  <c r="L1173"/>
  <c r="K1173"/>
  <c r="P1172"/>
  <c r="N1172"/>
  <c r="M1172"/>
  <c r="L1172"/>
  <c r="K1172"/>
  <c r="P1171"/>
  <c r="N1171"/>
  <c r="M1171"/>
  <c r="L1171"/>
  <c r="K1171"/>
  <c r="P1170"/>
  <c r="N1170"/>
  <c r="M1170"/>
  <c r="L1170"/>
  <c r="K1170"/>
  <c r="P1169"/>
  <c r="N1169"/>
  <c r="M1169"/>
  <c r="L1169"/>
  <c r="K1169"/>
  <c r="P1162"/>
  <c r="N1162"/>
  <c r="M1162"/>
  <c r="L1162"/>
  <c r="K1162"/>
  <c r="P1161"/>
  <c r="N1161"/>
  <c r="M1161"/>
  <c r="L1161"/>
  <c r="K1161"/>
  <c r="P1160"/>
  <c r="N1160"/>
  <c r="M1160"/>
  <c r="L1160"/>
  <c r="K1160"/>
  <c r="P1159"/>
  <c r="N1159"/>
  <c r="M1159"/>
  <c r="L1159"/>
  <c r="K1159"/>
  <c r="P1158"/>
  <c r="N1158"/>
  <c r="M1158"/>
  <c r="L1158"/>
  <c r="K1158"/>
  <c r="P1157"/>
  <c r="N1157"/>
  <c r="M1157"/>
  <c r="L1157"/>
  <c r="K1157"/>
  <c r="P1156"/>
  <c r="N1156"/>
  <c r="M1156"/>
  <c r="L1156"/>
  <c r="K1156"/>
  <c r="P1155"/>
  <c r="N1155"/>
  <c r="M1155"/>
  <c r="L1155"/>
  <c r="K1155"/>
  <c r="P1154"/>
  <c r="N1154"/>
  <c r="M1154"/>
  <c r="L1154"/>
  <c r="K1154"/>
  <c r="P1153"/>
  <c r="N1153"/>
  <c r="M1153"/>
  <c r="L1153"/>
  <c r="K1153"/>
  <c r="P1152"/>
  <c r="N1152"/>
  <c r="M1152"/>
  <c r="L1152"/>
  <c r="K1152"/>
  <c r="P1151"/>
  <c r="N1151"/>
  <c r="M1151"/>
  <c r="L1151"/>
  <c r="K1151"/>
  <c r="P1150"/>
  <c r="N1150"/>
  <c r="M1150"/>
  <c r="L1150"/>
  <c r="K1150"/>
  <c r="P1143"/>
  <c r="N1143"/>
  <c r="M1143"/>
  <c r="L1143"/>
  <c r="K1143"/>
  <c r="P1142"/>
  <c r="N1142"/>
  <c r="M1142"/>
  <c r="L1142"/>
  <c r="K1142"/>
  <c r="P1141"/>
  <c r="N1141"/>
  <c r="M1141"/>
  <c r="L1141"/>
  <c r="K1141"/>
  <c r="P1140"/>
  <c r="N1140"/>
  <c r="M1140"/>
  <c r="L1140"/>
  <c r="K1140"/>
  <c r="P1139"/>
  <c r="N1139"/>
  <c r="M1139"/>
  <c r="L1139"/>
  <c r="K1139"/>
  <c r="P1138"/>
  <c r="N1138"/>
  <c r="M1138"/>
  <c r="L1138"/>
  <c r="K1138"/>
  <c r="P1137"/>
  <c r="N1137"/>
  <c r="M1137"/>
  <c r="L1137"/>
  <c r="K1137"/>
  <c r="P1136"/>
  <c r="N1136"/>
  <c r="M1136"/>
  <c r="L1136"/>
  <c r="K1136"/>
  <c r="P1135"/>
  <c r="N1135"/>
  <c r="M1135"/>
  <c r="L1135"/>
  <c r="K1135"/>
  <c r="P1134"/>
  <c r="N1134"/>
  <c r="M1134"/>
  <c r="L1134"/>
  <c r="K1134"/>
  <c r="P1133"/>
  <c r="N1133"/>
  <c r="M1133"/>
  <c r="L1133"/>
  <c r="K1133"/>
  <c r="P1132"/>
  <c r="N1132"/>
  <c r="M1132"/>
  <c r="L1132"/>
  <c r="K1132"/>
  <c r="P1131"/>
  <c r="N1131"/>
  <c r="M1131"/>
  <c r="L1131"/>
  <c r="K1131"/>
  <c r="P1101"/>
  <c r="N1101"/>
  <c r="M1101"/>
  <c r="L1101"/>
  <c r="K1101"/>
  <c r="P1100"/>
  <c r="N1100"/>
  <c r="M1100"/>
  <c r="L1100"/>
  <c r="K1100"/>
  <c r="P1099"/>
  <c r="N1099"/>
  <c r="M1099"/>
  <c r="L1099"/>
  <c r="K1099"/>
  <c r="P1098"/>
  <c r="N1098"/>
  <c r="M1098"/>
  <c r="L1098"/>
  <c r="K1098"/>
  <c r="P1097"/>
  <c r="N1097"/>
  <c r="M1097"/>
  <c r="L1097"/>
  <c r="K1097"/>
  <c r="P1096"/>
  <c r="N1096"/>
  <c r="M1096"/>
  <c r="L1096"/>
  <c r="K1096"/>
  <c r="P1095"/>
  <c r="N1095"/>
  <c r="M1095"/>
  <c r="L1095"/>
  <c r="K1095"/>
  <c r="P1094"/>
  <c r="N1094"/>
  <c r="M1094"/>
  <c r="L1094"/>
  <c r="K1094"/>
  <c r="P1093"/>
  <c r="N1093"/>
  <c r="M1093"/>
  <c r="L1093"/>
  <c r="K1093"/>
  <c r="P1092"/>
  <c r="N1092"/>
  <c r="M1092"/>
  <c r="L1092"/>
  <c r="K1092"/>
  <c r="P1091"/>
  <c r="N1091"/>
  <c r="M1091"/>
  <c r="L1091"/>
  <c r="K1091"/>
  <c r="P1090"/>
  <c r="N1090"/>
  <c r="M1090"/>
  <c r="L1090"/>
  <c r="K1090"/>
  <c r="P1089"/>
  <c r="N1089"/>
  <c r="M1089"/>
  <c r="L1089"/>
  <c r="K1089"/>
  <c r="P1082"/>
  <c r="N1082"/>
  <c r="M1082"/>
  <c r="L1082"/>
  <c r="K1082"/>
  <c r="P1081"/>
  <c r="N1081"/>
  <c r="M1081"/>
  <c r="L1081"/>
  <c r="K1081"/>
  <c r="P1080"/>
  <c r="N1080"/>
  <c r="M1080"/>
  <c r="L1080"/>
  <c r="K1080"/>
  <c r="P1079"/>
  <c r="N1079"/>
  <c r="M1079"/>
  <c r="L1079"/>
  <c r="K1079"/>
  <c r="P1078"/>
  <c r="N1078"/>
  <c r="M1078"/>
  <c r="L1078"/>
  <c r="K1078"/>
  <c r="P1077"/>
  <c r="N1077"/>
  <c r="M1077"/>
  <c r="L1077"/>
  <c r="K1077"/>
  <c r="P1076"/>
  <c r="N1076"/>
  <c r="M1076"/>
  <c r="L1076"/>
  <c r="K1076"/>
  <c r="P1075"/>
  <c r="N1075"/>
  <c r="M1075"/>
  <c r="L1075"/>
  <c r="K1075"/>
  <c r="P1074"/>
  <c r="N1074"/>
  <c r="M1074"/>
  <c r="L1074"/>
  <c r="K1074"/>
  <c r="P1073"/>
  <c r="N1073"/>
  <c r="M1073"/>
  <c r="L1073"/>
  <c r="K1073"/>
  <c r="P1072"/>
  <c r="N1072"/>
  <c r="M1072"/>
  <c r="L1072"/>
  <c r="K1072"/>
  <c r="P1071"/>
  <c r="N1071"/>
  <c r="M1071"/>
  <c r="L1071"/>
  <c r="K1071"/>
  <c r="P1070"/>
  <c r="N1070"/>
  <c r="M1070"/>
  <c r="L1070"/>
  <c r="K1070"/>
  <c r="I1584"/>
  <c r="G1584"/>
  <c r="I1583"/>
  <c r="G1583"/>
  <c r="I1582"/>
  <c r="G1582"/>
  <c r="I1581"/>
  <c r="G1581"/>
  <c r="I1580"/>
  <c r="G1580"/>
  <c r="I1579"/>
  <c r="G1579"/>
  <c r="I1578"/>
  <c r="G1578"/>
  <c r="I1577"/>
  <c r="G1577"/>
  <c r="I1576"/>
  <c r="G1576"/>
  <c r="I1575"/>
  <c r="G1575"/>
  <c r="I1574"/>
  <c r="G1574"/>
  <c r="I1573"/>
  <c r="G1573"/>
  <c r="I1572"/>
  <c r="G1572"/>
  <c r="I1565"/>
  <c r="G1565"/>
  <c r="I1564"/>
  <c r="G1564"/>
  <c r="I1563"/>
  <c r="G1563"/>
  <c r="I1562"/>
  <c r="G1562"/>
  <c r="I1561"/>
  <c r="G1561"/>
  <c r="I1560"/>
  <c r="G1560"/>
  <c r="I1559"/>
  <c r="G1559"/>
  <c r="I1558"/>
  <c r="G1558"/>
  <c r="I1557"/>
  <c r="G1557"/>
  <c r="I1556"/>
  <c r="G1556"/>
  <c r="I1555"/>
  <c r="G1555"/>
  <c r="I1554"/>
  <c r="G1554"/>
  <c r="I1553"/>
  <c r="G1553"/>
  <c r="I1546"/>
  <c r="G1546"/>
  <c r="I1545"/>
  <c r="G1545"/>
  <c r="I1544"/>
  <c r="G1544"/>
  <c r="I1543"/>
  <c r="G1543"/>
  <c r="I1542"/>
  <c r="G1542"/>
  <c r="I1541"/>
  <c r="G1541"/>
  <c r="I1540"/>
  <c r="G1540"/>
  <c r="I1539"/>
  <c r="G1539"/>
  <c r="I1538"/>
  <c r="G1538"/>
  <c r="I1537"/>
  <c r="G1537"/>
  <c r="I1536"/>
  <c r="G1536"/>
  <c r="I1535"/>
  <c r="G1535"/>
  <c r="I1534"/>
  <c r="G1534"/>
  <c r="G1470"/>
  <c r="G1469"/>
  <c r="G1468"/>
  <c r="G1467"/>
  <c r="G1466"/>
  <c r="G1465"/>
  <c r="G1464"/>
  <c r="G1463"/>
  <c r="G1462"/>
  <c r="G1461"/>
  <c r="G1460"/>
  <c r="G1459"/>
  <c r="G1458"/>
  <c r="G1489"/>
  <c r="G1488"/>
  <c r="G1487"/>
  <c r="G1486"/>
  <c r="G1485"/>
  <c r="G1484"/>
  <c r="G1483"/>
  <c r="G1482"/>
  <c r="G1481"/>
  <c r="G1480"/>
  <c r="G1479"/>
  <c r="G1478"/>
  <c r="G1477"/>
  <c r="G1375"/>
  <c r="G1374"/>
  <c r="G1373"/>
  <c r="G1372"/>
  <c r="G1371"/>
  <c r="G1370"/>
  <c r="G1369"/>
  <c r="G1368"/>
  <c r="G1367"/>
  <c r="G1366"/>
  <c r="G1365"/>
  <c r="G1364"/>
  <c r="G1363"/>
  <c r="G1527"/>
  <c r="G1526"/>
  <c r="G1525"/>
  <c r="G1524"/>
  <c r="G1523"/>
  <c r="G1522"/>
  <c r="G1521"/>
  <c r="G1520"/>
  <c r="G1519"/>
  <c r="G1518"/>
  <c r="G1517"/>
  <c r="G1516"/>
  <c r="G1515"/>
  <c r="G1508"/>
  <c r="G1507"/>
  <c r="G1506"/>
  <c r="G1505"/>
  <c r="G1504"/>
  <c r="G1503"/>
  <c r="G1502"/>
  <c r="G1501"/>
  <c r="G1500"/>
  <c r="G1499"/>
  <c r="G1498"/>
  <c r="G1497"/>
  <c r="G1496"/>
  <c r="G1451"/>
  <c r="G1450"/>
  <c r="G1449"/>
  <c r="G1448"/>
  <c r="G1447"/>
  <c r="G1446"/>
  <c r="G1445"/>
  <c r="G1444"/>
  <c r="G1443"/>
  <c r="G1442"/>
  <c r="G1441"/>
  <c r="G1440"/>
  <c r="G1439"/>
  <c r="G1432"/>
  <c r="G1431"/>
  <c r="G1430"/>
  <c r="G1429"/>
  <c r="G1428"/>
  <c r="G1427"/>
  <c r="G1426"/>
  <c r="G1425"/>
  <c r="G1424"/>
  <c r="G1423"/>
  <c r="G1422"/>
  <c r="G1421"/>
  <c r="G1420"/>
  <c r="G1413"/>
  <c r="G1412"/>
  <c r="G1411"/>
  <c r="G1410"/>
  <c r="G1409"/>
  <c r="G1408"/>
  <c r="G1407"/>
  <c r="G1406"/>
  <c r="G1405"/>
  <c r="G1404"/>
  <c r="G1403"/>
  <c r="G1402"/>
  <c r="G1401"/>
  <c r="G1238"/>
  <c r="G1237"/>
  <c r="G1236"/>
  <c r="G1235"/>
  <c r="G1234"/>
  <c r="G1233"/>
  <c r="G1232"/>
  <c r="G1231"/>
  <c r="G1230"/>
  <c r="G1229"/>
  <c r="G1228"/>
  <c r="G1227"/>
  <c r="G1226"/>
  <c r="G1219"/>
  <c r="G1218"/>
  <c r="G1217"/>
  <c r="G1216"/>
  <c r="G1215"/>
  <c r="G1214"/>
  <c r="G1213"/>
  <c r="G1212"/>
  <c r="G1211"/>
  <c r="G1210"/>
  <c r="G1209"/>
  <c r="G1208"/>
  <c r="G1207"/>
  <c r="G1200"/>
  <c r="G1199"/>
  <c r="G1198"/>
  <c r="G1197"/>
  <c r="G1196"/>
  <c r="G1195"/>
  <c r="G1194"/>
  <c r="G1193"/>
  <c r="G1192"/>
  <c r="G1191"/>
  <c r="G1190"/>
  <c r="G1189"/>
  <c r="G1188"/>
  <c r="G1181"/>
  <c r="G1180"/>
  <c r="G1179"/>
  <c r="G1178"/>
  <c r="G1177"/>
  <c r="G1176"/>
  <c r="G1175"/>
  <c r="G1174"/>
  <c r="G1173"/>
  <c r="G1172"/>
  <c r="G1171"/>
  <c r="G1170"/>
  <c r="G1169"/>
  <c r="G1162"/>
  <c r="G1161"/>
  <c r="G1160"/>
  <c r="G1159"/>
  <c r="G1158"/>
  <c r="G1157"/>
  <c r="G1156"/>
  <c r="G1155"/>
  <c r="G1154"/>
  <c r="G1153"/>
  <c r="G1152"/>
  <c r="G1151"/>
  <c r="G1150"/>
  <c r="G1101"/>
  <c r="G1100"/>
  <c r="G1099"/>
  <c r="G1098"/>
  <c r="G1097"/>
  <c r="G1096"/>
  <c r="G1095"/>
  <c r="G1094"/>
  <c r="G1093"/>
  <c r="G1092"/>
  <c r="G1091"/>
  <c r="G1090"/>
  <c r="G1089"/>
  <c r="I1394"/>
  <c r="G1394"/>
  <c r="I1393"/>
  <c r="G1393"/>
  <c r="I1392"/>
  <c r="G1392"/>
  <c r="I1391"/>
  <c r="G1391"/>
  <c r="I1390"/>
  <c r="G1390"/>
  <c r="I1389"/>
  <c r="G1389"/>
  <c r="I1388"/>
  <c r="G1388"/>
  <c r="I1387"/>
  <c r="G1387"/>
  <c r="I1386"/>
  <c r="G1386"/>
  <c r="I1385"/>
  <c r="G1385"/>
  <c r="I1384"/>
  <c r="G1384"/>
  <c r="I1383"/>
  <c r="G1383"/>
  <c r="I1382"/>
  <c r="G1382"/>
  <c r="I1356"/>
  <c r="G1356"/>
  <c r="I1355"/>
  <c r="G1355"/>
  <c r="I1354"/>
  <c r="G1354"/>
  <c r="I1353"/>
  <c r="G1353"/>
  <c r="I1352"/>
  <c r="G1352"/>
  <c r="I1351"/>
  <c r="G1351"/>
  <c r="I1350"/>
  <c r="G1350"/>
  <c r="I1349"/>
  <c r="G1349"/>
  <c r="I1348"/>
  <c r="G1348"/>
  <c r="I1347"/>
  <c r="G1347"/>
  <c r="I1346"/>
  <c r="G1346"/>
  <c r="I1345"/>
  <c r="G1345"/>
  <c r="I1344"/>
  <c r="G1344"/>
  <c r="I1337"/>
  <c r="G1337"/>
  <c r="I1336"/>
  <c r="G1336"/>
  <c r="I1335"/>
  <c r="G1335"/>
  <c r="I1334"/>
  <c r="G1334"/>
  <c r="I1333"/>
  <c r="G1333"/>
  <c r="I1332"/>
  <c r="G1332"/>
  <c r="I1331"/>
  <c r="G1331"/>
  <c r="I1330"/>
  <c r="G1330"/>
  <c r="I1329"/>
  <c r="G1329"/>
  <c r="I1328"/>
  <c r="G1328"/>
  <c r="I1327"/>
  <c r="G1327"/>
  <c r="I1326"/>
  <c r="G1326"/>
  <c r="I1325"/>
  <c r="G1325"/>
  <c r="I1318"/>
  <c r="G1318"/>
  <c r="I1317"/>
  <c r="G1317"/>
  <c r="I1316"/>
  <c r="G1316"/>
  <c r="I1315"/>
  <c r="G1315"/>
  <c r="I1314"/>
  <c r="G1314"/>
  <c r="I1313"/>
  <c r="G1313"/>
  <c r="I1312"/>
  <c r="G1312"/>
  <c r="I1311"/>
  <c r="G1311"/>
  <c r="I1310"/>
  <c r="G1310"/>
  <c r="I1309"/>
  <c r="G1309"/>
  <c r="I1308"/>
  <c r="G1308"/>
  <c r="I1307"/>
  <c r="G1307"/>
  <c r="I1306"/>
  <c r="G1306"/>
  <c r="I1295"/>
  <c r="G1295"/>
  <c r="I1294"/>
  <c r="G1294"/>
  <c r="I1293"/>
  <c r="G1293"/>
  <c r="I1292"/>
  <c r="G1292"/>
  <c r="I1291"/>
  <c r="G1291"/>
  <c r="I1290"/>
  <c r="G1290"/>
  <c r="I1289"/>
  <c r="G1289"/>
  <c r="I1288"/>
  <c r="G1288"/>
  <c r="I1287"/>
  <c r="G1287"/>
  <c r="I1286"/>
  <c r="G1286"/>
  <c r="I1285"/>
  <c r="G1285"/>
  <c r="I1284"/>
  <c r="G1284"/>
  <c r="I1283"/>
  <c r="G1283"/>
  <c r="I1276"/>
  <c r="G1276"/>
  <c r="I1275"/>
  <c r="G1275"/>
  <c r="I1274"/>
  <c r="G1274"/>
  <c r="I1273"/>
  <c r="G1273"/>
  <c r="I1272"/>
  <c r="G1272"/>
  <c r="I1271"/>
  <c r="G1271"/>
  <c r="I1270"/>
  <c r="G1270"/>
  <c r="I1269"/>
  <c r="G1269"/>
  <c r="I1268"/>
  <c r="G1268"/>
  <c r="I1267"/>
  <c r="G1267"/>
  <c r="I1266"/>
  <c r="G1266"/>
  <c r="I1265"/>
  <c r="G1265"/>
  <c r="I1264"/>
  <c r="G1264"/>
  <c r="I1257"/>
  <c r="G1257"/>
  <c r="I1256"/>
  <c r="G1256"/>
  <c r="I1255"/>
  <c r="G1255"/>
  <c r="I1254"/>
  <c r="G1254"/>
  <c r="I1253"/>
  <c r="G1253"/>
  <c r="I1252"/>
  <c r="G1252"/>
  <c r="I1251"/>
  <c r="G1251"/>
  <c r="I1250"/>
  <c r="G1250"/>
  <c r="I1249"/>
  <c r="G1249"/>
  <c r="I1248"/>
  <c r="G1248"/>
  <c r="I1247"/>
  <c r="G1247"/>
  <c r="I1246"/>
  <c r="G1246"/>
  <c r="I1245"/>
  <c r="G1245"/>
  <c r="I1120"/>
  <c r="G1120"/>
  <c r="I1119"/>
  <c r="G1119"/>
  <c r="I1118"/>
  <c r="G1118"/>
  <c r="I1117"/>
  <c r="G1117"/>
  <c r="I1116"/>
  <c r="G1116"/>
  <c r="I1115"/>
  <c r="G1115"/>
  <c r="I1114"/>
  <c r="G1114"/>
  <c r="I1113"/>
  <c r="G1113"/>
  <c r="I1112"/>
  <c r="G1112"/>
  <c r="I1111"/>
  <c r="G1111"/>
  <c r="I1110"/>
  <c r="G1110"/>
  <c r="I1109"/>
  <c r="G1109"/>
  <c r="I1108"/>
  <c r="G1108"/>
  <c r="I1238"/>
  <c r="I1237"/>
  <c r="I1236"/>
  <c r="I1235"/>
  <c r="I1234"/>
  <c r="I1233"/>
  <c r="I1232"/>
  <c r="I1231"/>
  <c r="I1230"/>
  <c r="I1229"/>
  <c r="I1228"/>
  <c r="I1227"/>
  <c r="I1226"/>
  <c r="I1219"/>
  <c r="I1218"/>
  <c r="I1217"/>
  <c r="I1216"/>
  <c r="I1215"/>
  <c r="I1214"/>
  <c r="I1213"/>
  <c r="I1212"/>
  <c r="I1211"/>
  <c r="I1210"/>
  <c r="I1209"/>
  <c r="I1208"/>
  <c r="I1207"/>
  <c r="I1200"/>
  <c r="I1199"/>
  <c r="I1198"/>
  <c r="I1197"/>
  <c r="I1196"/>
  <c r="I1195"/>
  <c r="I1194"/>
  <c r="I1193"/>
  <c r="I1192"/>
  <c r="I1191"/>
  <c r="I1190"/>
  <c r="I1189"/>
  <c r="I1188"/>
  <c r="I1181"/>
  <c r="I1180"/>
  <c r="I1179"/>
  <c r="I1178"/>
  <c r="I1177"/>
  <c r="I1176"/>
  <c r="I1175"/>
  <c r="I1174"/>
  <c r="I1173"/>
  <c r="I1172"/>
  <c r="I1171"/>
  <c r="I1170"/>
  <c r="I1169"/>
  <c r="I1162"/>
  <c r="I1161"/>
  <c r="I1160"/>
  <c r="I1159"/>
  <c r="I1158"/>
  <c r="I1157"/>
  <c r="I1156"/>
  <c r="I1155"/>
  <c r="I1154"/>
  <c r="I1153"/>
  <c r="I1152"/>
  <c r="I1151"/>
  <c r="I1150"/>
  <c r="I1143"/>
  <c r="G1143"/>
  <c r="I1142"/>
  <c r="G1142"/>
  <c r="I1141"/>
  <c r="G1141"/>
  <c r="I1140"/>
  <c r="G1140"/>
  <c r="I1139"/>
  <c r="G1139"/>
  <c r="I1138"/>
  <c r="G1138"/>
  <c r="I1137"/>
  <c r="G1137"/>
  <c r="I1136"/>
  <c r="G1136"/>
  <c r="I1135"/>
  <c r="G1135"/>
  <c r="I1134"/>
  <c r="G1134"/>
  <c r="I1133"/>
  <c r="G1133"/>
  <c r="I1132"/>
  <c r="G1132"/>
  <c r="I1131"/>
  <c r="G1131"/>
  <c r="I1101"/>
  <c r="I1100"/>
  <c r="I1099"/>
  <c r="I1098"/>
  <c r="I1097"/>
  <c r="I1096"/>
  <c r="I1095"/>
  <c r="I1094"/>
  <c r="I1093"/>
  <c r="I1092"/>
  <c r="I1091"/>
  <c r="I1090"/>
  <c r="I1089"/>
  <c r="I1082"/>
  <c r="G1082"/>
  <c r="I1081"/>
  <c r="G1081"/>
  <c r="I1080"/>
  <c r="G1080"/>
  <c r="I1079"/>
  <c r="G1079"/>
  <c r="I1078"/>
  <c r="G1078"/>
  <c r="I1077"/>
  <c r="G1077"/>
  <c r="I1076"/>
  <c r="G1076"/>
  <c r="I1075"/>
  <c r="G1075"/>
  <c r="I1074"/>
  <c r="G1074"/>
  <c r="I1073"/>
  <c r="G1073"/>
  <c r="I1072"/>
  <c r="G1072"/>
  <c r="I1071"/>
  <c r="G1071"/>
  <c r="I1070"/>
  <c r="G1070"/>
  <c r="P1059"/>
  <c r="N1059"/>
  <c r="M1059"/>
  <c r="L1059"/>
  <c r="K1059"/>
  <c r="P1058"/>
  <c r="N1058"/>
  <c r="M1058"/>
  <c r="L1058"/>
  <c r="K1058"/>
  <c r="P1057"/>
  <c r="N1057"/>
  <c r="M1057"/>
  <c r="L1057"/>
  <c r="K1057"/>
  <c r="P1056"/>
  <c r="N1056"/>
  <c r="M1056"/>
  <c r="L1056"/>
  <c r="K1056"/>
  <c r="P1055"/>
  <c r="N1055"/>
  <c r="M1055"/>
  <c r="L1055"/>
  <c r="K1055"/>
  <c r="P1054"/>
  <c r="N1054"/>
  <c r="M1054"/>
  <c r="L1054"/>
  <c r="K1054"/>
  <c r="P1053"/>
  <c r="N1053"/>
  <c r="M1053"/>
  <c r="L1053"/>
  <c r="K1053"/>
  <c r="P1052"/>
  <c r="N1052"/>
  <c r="M1052"/>
  <c r="L1052"/>
  <c r="K1052"/>
  <c r="P1051"/>
  <c r="N1051"/>
  <c r="M1051"/>
  <c r="L1051"/>
  <c r="K1051"/>
  <c r="P1050"/>
  <c r="N1050"/>
  <c r="M1050"/>
  <c r="L1050"/>
  <c r="K1050"/>
  <c r="P1049"/>
  <c r="N1049"/>
  <c r="M1049"/>
  <c r="L1049"/>
  <c r="K1049"/>
  <c r="P1048"/>
  <c r="N1048"/>
  <c r="M1048"/>
  <c r="L1048"/>
  <c r="K1048"/>
  <c r="P1047"/>
  <c r="N1047"/>
  <c r="M1047"/>
  <c r="L1047"/>
  <c r="K1047"/>
  <c r="P1040"/>
  <c r="N1040"/>
  <c r="M1040"/>
  <c r="L1040"/>
  <c r="K1040"/>
  <c r="P1039"/>
  <c r="N1039"/>
  <c r="M1039"/>
  <c r="L1039"/>
  <c r="K1039"/>
  <c r="P1038"/>
  <c r="N1038"/>
  <c r="M1038"/>
  <c r="L1038"/>
  <c r="K1038"/>
  <c r="P1037"/>
  <c r="N1037"/>
  <c r="M1037"/>
  <c r="L1037"/>
  <c r="K1037"/>
  <c r="P1036"/>
  <c r="N1036"/>
  <c r="M1036"/>
  <c r="L1036"/>
  <c r="K1036"/>
  <c r="P1035"/>
  <c r="N1035"/>
  <c r="M1035"/>
  <c r="L1035"/>
  <c r="K1035"/>
  <c r="P1034"/>
  <c r="N1034"/>
  <c r="M1034"/>
  <c r="L1034"/>
  <c r="K1034"/>
  <c r="P1033"/>
  <c r="N1033"/>
  <c r="M1033"/>
  <c r="L1033"/>
  <c r="K1033"/>
  <c r="P1032"/>
  <c r="N1032"/>
  <c r="M1032"/>
  <c r="L1032"/>
  <c r="K1032"/>
  <c r="P1031"/>
  <c r="N1031"/>
  <c r="M1031"/>
  <c r="L1031"/>
  <c r="K1031"/>
  <c r="P1030"/>
  <c r="N1030"/>
  <c r="M1030"/>
  <c r="L1030"/>
  <c r="K1030"/>
  <c r="P1029"/>
  <c r="N1029"/>
  <c r="M1029"/>
  <c r="L1029"/>
  <c r="K1029"/>
  <c r="P1028"/>
  <c r="N1028"/>
  <c r="M1028"/>
  <c r="L1028"/>
  <c r="K1028"/>
  <c r="P998"/>
  <c r="N998"/>
  <c r="M998"/>
  <c r="L998"/>
  <c r="K998"/>
  <c r="P997"/>
  <c r="N997"/>
  <c r="M997"/>
  <c r="L997"/>
  <c r="K997"/>
  <c r="P996"/>
  <c r="N996"/>
  <c r="M996"/>
  <c r="L996"/>
  <c r="K996"/>
  <c r="P995"/>
  <c r="N995"/>
  <c r="M995"/>
  <c r="L995"/>
  <c r="K995"/>
  <c r="P994"/>
  <c r="N994"/>
  <c r="M994"/>
  <c r="L994"/>
  <c r="K994"/>
  <c r="P993"/>
  <c r="N993"/>
  <c r="M993"/>
  <c r="L993"/>
  <c r="K993"/>
  <c r="P992"/>
  <c r="N992"/>
  <c r="M992"/>
  <c r="L992"/>
  <c r="K992"/>
  <c r="P991"/>
  <c r="N991"/>
  <c r="M991"/>
  <c r="L991"/>
  <c r="K991"/>
  <c r="P990"/>
  <c r="N990"/>
  <c r="M990"/>
  <c r="L990"/>
  <c r="K990"/>
  <c r="P989"/>
  <c r="N989"/>
  <c r="M989"/>
  <c r="L989"/>
  <c r="K989"/>
  <c r="P988"/>
  <c r="N988"/>
  <c r="M988"/>
  <c r="L988"/>
  <c r="K988"/>
  <c r="P987"/>
  <c r="N987"/>
  <c r="M987"/>
  <c r="L987"/>
  <c r="K987"/>
  <c r="P986"/>
  <c r="N986"/>
  <c r="M986"/>
  <c r="L986"/>
  <c r="K986"/>
  <c r="P979"/>
  <c r="N979"/>
  <c r="M979"/>
  <c r="L979"/>
  <c r="K979"/>
  <c r="P978"/>
  <c r="N978"/>
  <c r="M978"/>
  <c r="L978"/>
  <c r="K978"/>
  <c r="P977"/>
  <c r="N977"/>
  <c r="M977"/>
  <c r="L977"/>
  <c r="K977"/>
  <c r="P976"/>
  <c r="N976"/>
  <c r="M976"/>
  <c r="L976"/>
  <c r="K976"/>
  <c r="P975"/>
  <c r="N975"/>
  <c r="M975"/>
  <c r="L975"/>
  <c r="K975"/>
  <c r="P974"/>
  <c r="N974"/>
  <c r="M974"/>
  <c r="L974"/>
  <c r="K974"/>
  <c r="P973"/>
  <c r="N973"/>
  <c r="M973"/>
  <c r="L973"/>
  <c r="K973"/>
  <c r="P972"/>
  <c r="N972"/>
  <c r="M972"/>
  <c r="L972"/>
  <c r="K972"/>
  <c r="P971"/>
  <c r="N971"/>
  <c r="M971"/>
  <c r="L971"/>
  <c r="K971"/>
  <c r="P970"/>
  <c r="N970"/>
  <c r="M970"/>
  <c r="L970"/>
  <c r="K970"/>
  <c r="P969"/>
  <c r="N969"/>
  <c r="M969"/>
  <c r="L969"/>
  <c r="K969"/>
  <c r="P968"/>
  <c r="N968"/>
  <c r="M968"/>
  <c r="L968"/>
  <c r="K968"/>
  <c r="P967"/>
  <c r="N967"/>
  <c r="M967"/>
  <c r="L967"/>
  <c r="K967"/>
  <c r="P960"/>
  <c r="N960"/>
  <c r="M960"/>
  <c r="L960"/>
  <c r="K960"/>
  <c r="P959"/>
  <c r="N959"/>
  <c r="M959"/>
  <c r="L959"/>
  <c r="K959"/>
  <c r="P958"/>
  <c r="N958"/>
  <c r="M958"/>
  <c r="L958"/>
  <c r="K958"/>
  <c r="P957"/>
  <c r="N957"/>
  <c r="M957"/>
  <c r="L957"/>
  <c r="K957"/>
  <c r="P956"/>
  <c r="N956"/>
  <c r="M956"/>
  <c r="L956"/>
  <c r="K956"/>
  <c r="P955"/>
  <c r="N955"/>
  <c r="M955"/>
  <c r="L955"/>
  <c r="K955"/>
  <c r="P954"/>
  <c r="N954"/>
  <c r="M954"/>
  <c r="L954"/>
  <c r="K954"/>
  <c r="P953"/>
  <c r="N953"/>
  <c r="M953"/>
  <c r="L953"/>
  <c r="K953"/>
  <c r="P952"/>
  <c r="N952"/>
  <c r="M952"/>
  <c r="L952"/>
  <c r="K952"/>
  <c r="P951"/>
  <c r="N951"/>
  <c r="M951"/>
  <c r="L951"/>
  <c r="K951"/>
  <c r="P950"/>
  <c r="N950"/>
  <c r="M950"/>
  <c r="L950"/>
  <c r="K950"/>
  <c r="P949"/>
  <c r="N949"/>
  <c r="M949"/>
  <c r="L949"/>
  <c r="K949"/>
  <c r="P948"/>
  <c r="N948"/>
  <c r="M948"/>
  <c r="L948"/>
  <c r="K948"/>
  <c r="P941"/>
  <c r="N941"/>
  <c r="M941"/>
  <c r="L941"/>
  <c r="K941"/>
  <c r="P940"/>
  <c r="N940"/>
  <c r="M940"/>
  <c r="L940"/>
  <c r="K940"/>
  <c r="P939"/>
  <c r="N939"/>
  <c r="M939"/>
  <c r="L939"/>
  <c r="K939"/>
  <c r="P938"/>
  <c r="N938"/>
  <c r="M938"/>
  <c r="L938"/>
  <c r="K938"/>
  <c r="P937"/>
  <c r="N937"/>
  <c r="M937"/>
  <c r="L937"/>
  <c r="K937"/>
  <c r="P936"/>
  <c r="N936"/>
  <c r="M936"/>
  <c r="L936"/>
  <c r="K936"/>
  <c r="P935"/>
  <c r="N935"/>
  <c r="M935"/>
  <c r="L935"/>
  <c r="K935"/>
  <c r="P934"/>
  <c r="N934"/>
  <c r="M934"/>
  <c r="L934"/>
  <c r="K934"/>
  <c r="P933"/>
  <c r="N933"/>
  <c r="M933"/>
  <c r="L933"/>
  <c r="K933"/>
  <c r="P932"/>
  <c r="N932"/>
  <c r="M932"/>
  <c r="L932"/>
  <c r="K932"/>
  <c r="P931"/>
  <c r="N931"/>
  <c r="M931"/>
  <c r="L931"/>
  <c r="K931"/>
  <c r="P930"/>
  <c r="N930"/>
  <c r="M930"/>
  <c r="L930"/>
  <c r="K930"/>
  <c r="P929"/>
  <c r="N929"/>
  <c r="M929"/>
  <c r="L929"/>
  <c r="K929"/>
  <c r="P922"/>
  <c r="N922"/>
  <c r="M922"/>
  <c r="L922"/>
  <c r="K922"/>
  <c r="P921"/>
  <c r="N921"/>
  <c r="M921"/>
  <c r="L921"/>
  <c r="K921"/>
  <c r="P920"/>
  <c r="N920"/>
  <c r="M920"/>
  <c r="L920"/>
  <c r="K920"/>
  <c r="P919"/>
  <c r="N919"/>
  <c r="M919"/>
  <c r="L919"/>
  <c r="K919"/>
  <c r="P918"/>
  <c r="N918"/>
  <c r="M918"/>
  <c r="L918"/>
  <c r="K918"/>
  <c r="P917"/>
  <c r="N917"/>
  <c r="M917"/>
  <c r="L917"/>
  <c r="K917"/>
  <c r="P916"/>
  <c r="N916"/>
  <c r="M916"/>
  <c r="L916"/>
  <c r="K916"/>
  <c r="P915"/>
  <c r="N915"/>
  <c r="M915"/>
  <c r="L915"/>
  <c r="K915"/>
  <c r="P914"/>
  <c r="N914"/>
  <c r="M914"/>
  <c r="L914"/>
  <c r="K914"/>
  <c r="P913"/>
  <c r="N913"/>
  <c r="M913"/>
  <c r="L913"/>
  <c r="K913"/>
  <c r="P912"/>
  <c r="N912"/>
  <c r="M912"/>
  <c r="L912"/>
  <c r="K912"/>
  <c r="P911"/>
  <c r="N911"/>
  <c r="M911"/>
  <c r="L911"/>
  <c r="K911"/>
  <c r="P910"/>
  <c r="N910"/>
  <c r="M910"/>
  <c r="L910"/>
  <c r="K910"/>
  <c r="P903"/>
  <c r="N903"/>
  <c r="M903"/>
  <c r="L903"/>
  <c r="K903"/>
  <c r="P902"/>
  <c r="N902"/>
  <c r="M902"/>
  <c r="L902"/>
  <c r="K902"/>
  <c r="P901"/>
  <c r="N901"/>
  <c r="M901"/>
  <c r="L901"/>
  <c r="K901"/>
  <c r="P900"/>
  <c r="N900"/>
  <c r="M900"/>
  <c r="L900"/>
  <c r="K900"/>
  <c r="P899"/>
  <c r="N899"/>
  <c r="M899"/>
  <c r="L899"/>
  <c r="K899"/>
  <c r="P898"/>
  <c r="N898"/>
  <c r="M898"/>
  <c r="L898"/>
  <c r="K898"/>
  <c r="P897"/>
  <c r="N897"/>
  <c r="M897"/>
  <c r="L897"/>
  <c r="K897"/>
  <c r="P896"/>
  <c r="N896"/>
  <c r="M896"/>
  <c r="L896"/>
  <c r="K896"/>
  <c r="P895"/>
  <c r="N895"/>
  <c r="M895"/>
  <c r="L895"/>
  <c r="K895"/>
  <c r="P894"/>
  <c r="N894"/>
  <c r="M894"/>
  <c r="L894"/>
  <c r="K894"/>
  <c r="P893"/>
  <c r="N893"/>
  <c r="M893"/>
  <c r="L893"/>
  <c r="K893"/>
  <c r="P892"/>
  <c r="N892"/>
  <c r="M892"/>
  <c r="L892"/>
  <c r="K892"/>
  <c r="P891"/>
  <c r="N891"/>
  <c r="M891"/>
  <c r="L891"/>
  <c r="K891"/>
  <c r="P884"/>
  <c r="N884"/>
  <c r="M884"/>
  <c r="L884"/>
  <c r="K884"/>
  <c r="P883"/>
  <c r="N883"/>
  <c r="M883"/>
  <c r="L883"/>
  <c r="K883"/>
  <c r="P882"/>
  <c r="N882"/>
  <c r="M882"/>
  <c r="L882"/>
  <c r="K882"/>
  <c r="P881"/>
  <c r="N881"/>
  <c r="M881"/>
  <c r="L881"/>
  <c r="K881"/>
  <c r="P880"/>
  <c r="N880"/>
  <c r="M880"/>
  <c r="L880"/>
  <c r="K880"/>
  <c r="P879"/>
  <c r="N879"/>
  <c r="M879"/>
  <c r="L879"/>
  <c r="K879"/>
  <c r="P878"/>
  <c r="N878"/>
  <c r="M878"/>
  <c r="L878"/>
  <c r="K878"/>
  <c r="P877"/>
  <c r="N877"/>
  <c r="M877"/>
  <c r="L877"/>
  <c r="K877"/>
  <c r="P876"/>
  <c r="N876"/>
  <c r="M876"/>
  <c r="L876"/>
  <c r="K876"/>
  <c r="P875"/>
  <c r="N875"/>
  <c r="M875"/>
  <c r="L875"/>
  <c r="K875"/>
  <c r="P874"/>
  <c r="N874"/>
  <c r="M874"/>
  <c r="L874"/>
  <c r="K874"/>
  <c r="P873"/>
  <c r="N873"/>
  <c r="M873"/>
  <c r="L873"/>
  <c r="K873"/>
  <c r="P872"/>
  <c r="N872"/>
  <c r="M872"/>
  <c r="L872"/>
  <c r="K872"/>
  <c r="P865"/>
  <c r="N865"/>
  <c r="M865"/>
  <c r="L865"/>
  <c r="K865"/>
  <c r="P864"/>
  <c r="N864"/>
  <c r="M864"/>
  <c r="L864"/>
  <c r="K864"/>
  <c r="P863"/>
  <c r="N863"/>
  <c r="M863"/>
  <c r="L863"/>
  <c r="K863"/>
  <c r="P862"/>
  <c r="N862"/>
  <c r="M862"/>
  <c r="L862"/>
  <c r="K862"/>
  <c r="P861"/>
  <c r="N861"/>
  <c r="M861"/>
  <c r="L861"/>
  <c r="K861"/>
  <c r="P860"/>
  <c r="N860"/>
  <c r="M860"/>
  <c r="L860"/>
  <c r="K860"/>
  <c r="P859"/>
  <c r="N859"/>
  <c r="M859"/>
  <c r="L859"/>
  <c r="K859"/>
  <c r="P858"/>
  <c r="N858"/>
  <c r="M858"/>
  <c r="L858"/>
  <c r="K858"/>
  <c r="P857"/>
  <c r="N857"/>
  <c r="M857"/>
  <c r="L857"/>
  <c r="K857"/>
  <c r="P856"/>
  <c r="N856"/>
  <c r="M856"/>
  <c r="L856"/>
  <c r="K856"/>
  <c r="P855"/>
  <c r="N855"/>
  <c r="M855"/>
  <c r="L855"/>
  <c r="K855"/>
  <c r="P854"/>
  <c r="N854"/>
  <c r="M854"/>
  <c r="L854"/>
  <c r="K854"/>
  <c r="P853"/>
  <c r="N853"/>
  <c r="M853"/>
  <c r="L853"/>
  <c r="K853"/>
  <c r="P846"/>
  <c r="N846"/>
  <c r="M846"/>
  <c r="L846"/>
  <c r="K846"/>
  <c r="P845"/>
  <c r="N845"/>
  <c r="M845"/>
  <c r="L845"/>
  <c r="K845"/>
  <c r="P844"/>
  <c r="N844"/>
  <c r="M844"/>
  <c r="L844"/>
  <c r="K844"/>
  <c r="P843"/>
  <c r="N843"/>
  <c r="M843"/>
  <c r="L843"/>
  <c r="K843"/>
  <c r="P842"/>
  <c r="N842"/>
  <c r="M842"/>
  <c r="L842"/>
  <c r="K842"/>
  <c r="P841"/>
  <c r="N841"/>
  <c r="M841"/>
  <c r="L841"/>
  <c r="K841"/>
  <c r="P840"/>
  <c r="N840"/>
  <c r="M840"/>
  <c r="L840"/>
  <c r="K840"/>
  <c r="P839"/>
  <c r="N839"/>
  <c r="M839"/>
  <c r="L839"/>
  <c r="K839"/>
  <c r="P838"/>
  <c r="N838"/>
  <c r="M838"/>
  <c r="L838"/>
  <c r="K838"/>
  <c r="P837"/>
  <c r="N837"/>
  <c r="M837"/>
  <c r="L837"/>
  <c r="K837"/>
  <c r="P836"/>
  <c r="N836"/>
  <c r="M836"/>
  <c r="L836"/>
  <c r="K836"/>
  <c r="P835"/>
  <c r="N835"/>
  <c r="M835"/>
  <c r="L835"/>
  <c r="K835"/>
  <c r="P834"/>
  <c r="N834"/>
  <c r="M834"/>
  <c r="L834"/>
  <c r="K834"/>
  <c r="P827"/>
  <c r="N827"/>
  <c r="M827"/>
  <c r="L827"/>
  <c r="K827"/>
  <c r="P826"/>
  <c r="N826"/>
  <c r="M826"/>
  <c r="L826"/>
  <c r="K826"/>
  <c r="P825"/>
  <c r="N825"/>
  <c r="M825"/>
  <c r="L825"/>
  <c r="K825"/>
  <c r="P824"/>
  <c r="N824"/>
  <c r="M824"/>
  <c r="L824"/>
  <c r="K824"/>
  <c r="P823"/>
  <c r="N823"/>
  <c r="M823"/>
  <c r="L823"/>
  <c r="K823"/>
  <c r="P822"/>
  <c r="N822"/>
  <c r="M822"/>
  <c r="L822"/>
  <c r="K822"/>
  <c r="P821"/>
  <c r="N821"/>
  <c r="M821"/>
  <c r="L821"/>
  <c r="K821"/>
  <c r="P820"/>
  <c r="N820"/>
  <c r="M820"/>
  <c r="L820"/>
  <c r="K820"/>
  <c r="P819"/>
  <c r="N819"/>
  <c r="M819"/>
  <c r="L819"/>
  <c r="K819"/>
  <c r="P818"/>
  <c r="N818"/>
  <c r="M818"/>
  <c r="L818"/>
  <c r="K818"/>
  <c r="P817"/>
  <c r="N817"/>
  <c r="M817"/>
  <c r="L817"/>
  <c r="K817"/>
  <c r="P816"/>
  <c r="N816"/>
  <c r="M816"/>
  <c r="L816"/>
  <c r="K816"/>
  <c r="P815"/>
  <c r="N815"/>
  <c r="M815"/>
  <c r="L815"/>
  <c r="K815"/>
  <c r="P808"/>
  <c r="N808"/>
  <c r="M808"/>
  <c r="L808"/>
  <c r="K808"/>
  <c r="P807"/>
  <c r="N807"/>
  <c r="M807"/>
  <c r="L807"/>
  <c r="K807"/>
  <c r="P806"/>
  <c r="N806"/>
  <c r="M806"/>
  <c r="L806"/>
  <c r="K806"/>
  <c r="P805"/>
  <c r="N805"/>
  <c r="M805"/>
  <c r="L805"/>
  <c r="K805"/>
  <c r="P804"/>
  <c r="N804"/>
  <c r="M804"/>
  <c r="L804"/>
  <c r="K804"/>
  <c r="P803"/>
  <c r="N803"/>
  <c r="M803"/>
  <c r="L803"/>
  <c r="K803"/>
  <c r="P802"/>
  <c r="N802"/>
  <c r="M802"/>
  <c r="L802"/>
  <c r="K802"/>
  <c r="P801"/>
  <c r="N801"/>
  <c r="M801"/>
  <c r="L801"/>
  <c r="K801"/>
  <c r="P800"/>
  <c r="N800"/>
  <c r="M800"/>
  <c r="L800"/>
  <c r="K800"/>
  <c r="P799"/>
  <c r="N799"/>
  <c r="M799"/>
  <c r="L799"/>
  <c r="K799"/>
  <c r="P798"/>
  <c r="N798"/>
  <c r="M798"/>
  <c r="L798"/>
  <c r="K798"/>
  <c r="P797"/>
  <c r="N797"/>
  <c r="M797"/>
  <c r="L797"/>
  <c r="K797"/>
  <c r="P796"/>
  <c r="N796"/>
  <c r="M796"/>
  <c r="L796"/>
  <c r="K796"/>
  <c r="P789"/>
  <c r="N789"/>
  <c r="M789"/>
  <c r="L789"/>
  <c r="K789"/>
  <c r="P788"/>
  <c r="N788"/>
  <c r="M788"/>
  <c r="L788"/>
  <c r="K788"/>
  <c r="P787"/>
  <c r="N787"/>
  <c r="M787"/>
  <c r="L787"/>
  <c r="K787"/>
  <c r="P786"/>
  <c r="N786"/>
  <c r="M786"/>
  <c r="L786"/>
  <c r="K786"/>
  <c r="P785"/>
  <c r="N785"/>
  <c r="M785"/>
  <c r="L785"/>
  <c r="K785"/>
  <c r="P784"/>
  <c r="N784"/>
  <c r="M784"/>
  <c r="L784"/>
  <c r="K784"/>
  <c r="P783"/>
  <c r="N783"/>
  <c r="M783"/>
  <c r="L783"/>
  <c r="K783"/>
  <c r="P782"/>
  <c r="N782"/>
  <c r="M782"/>
  <c r="L782"/>
  <c r="K782"/>
  <c r="P781"/>
  <c r="N781"/>
  <c r="M781"/>
  <c r="L781"/>
  <c r="K781"/>
  <c r="P780"/>
  <c r="N780"/>
  <c r="M780"/>
  <c r="L780"/>
  <c r="K780"/>
  <c r="P779"/>
  <c r="N779"/>
  <c r="M779"/>
  <c r="L779"/>
  <c r="K779"/>
  <c r="P778"/>
  <c r="N778"/>
  <c r="M778"/>
  <c r="L778"/>
  <c r="K778"/>
  <c r="P777"/>
  <c r="N777"/>
  <c r="M777"/>
  <c r="L777"/>
  <c r="K777"/>
  <c r="P770"/>
  <c r="N770"/>
  <c r="M770"/>
  <c r="L770"/>
  <c r="K770"/>
  <c r="P769"/>
  <c r="N769"/>
  <c r="M769"/>
  <c r="L769"/>
  <c r="K769"/>
  <c r="P768"/>
  <c r="N768"/>
  <c r="M768"/>
  <c r="L768"/>
  <c r="K768"/>
  <c r="P767"/>
  <c r="N767"/>
  <c r="M767"/>
  <c r="L767"/>
  <c r="K767"/>
  <c r="P766"/>
  <c r="N766"/>
  <c r="M766"/>
  <c r="L766"/>
  <c r="K766"/>
  <c r="P765"/>
  <c r="N765"/>
  <c r="M765"/>
  <c r="L765"/>
  <c r="K765"/>
  <c r="P764"/>
  <c r="N764"/>
  <c r="M764"/>
  <c r="L764"/>
  <c r="K764"/>
  <c r="P763"/>
  <c r="N763"/>
  <c r="M763"/>
  <c r="L763"/>
  <c r="K763"/>
  <c r="P762"/>
  <c r="N762"/>
  <c r="M762"/>
  <c r="L762"/>
  <c r="K762"/>
  <c r="P761"/>
  <c r="N761"/>
  <c r="M761"/>
  <c r="L761"/>
  <c r="K761"/>
  <c r="P760"/>
  <c r="N760"/>
  <c r="M760"/>
  <c r="L760"/>
  <c r="K760"/>
  <c r="P759"/>
  <c r="N759"/>
  <c r="M759"/>
  <c r="L759"/>
  <c r="K759"/>
  <c r="P758"/>
  <c r="N758"/>
  <c r="M758"/>
  <c r="L758"/>
  <c r="K758"/>
  <c r="P751"/>
  <c r="N751"/>
  <c r="M751"/>
  <c r="L751"/>
  <c r="K751"/>
  <c r="P750"/>
  <c r="N750"/>
  <c r="M750"/>
  <c r="L750"/>
  <c r="K750"/>
  <c r="P749"/>
  <c r="N749"/>
  <c r="M749"/>
  <c r="L749"/>
  <c r="K749"/>
  <c r="P748"/>
  <c r="N748"/>
  <c r="M748"/>
  <c r="L748"/>
  <c r="K748"/>
  <c r="P747"/>
  <c r="N747"/>
  <c r="M747"/>
  <c r="L747"/>
  <c r="K747"/>
  <c r="P746"/>
  <c r="N746"/>
  <c r="M746"/>
  <c r="L746"/>
  <c r="K746"/>
  <c r="P745"/>
  <c r="N745"/>
  <c r="M745"/>
  <c r="L745"/>
  <c r="K745"/>
  <c r="P744"/>
  <c r="N744"/>
  <c r="M744"/>
  <c r="L744"/>
  <c r="K744"/>
  <c r="P743"/>
  <c r="N743"/>
  <c r="M743"/>
  <c r="L743"/>
  <c r="K743"/>
  <c r="P742"/>
  <c r="N742"/>
  <c r="M742"/>
  <c r="L742"/>
  <c r="K742"/>
  <c r="P741"/>
  <c r="N741"/>
  <c r="M741"/>
  <c r="L741"/>
  <c r="K741"/>
  <c r="P740"/>
  <c r="N740"/>
  <c r="M740"/>
  <c r="L740"/>
  <c r="K740"/>
  <c r="P739"/>
  <c r="N739"/>
  <c r="M739"/>
  <c r="L739"/>
  <c r="K739"/>
  <c r="P732"/>
  <c r="N732"/>
  <c r="M732"/>
  <c r="L732"/>
  <c r="K732"/>
  <c r="P731"/>
  <c r="N731"/>
  <c r="M731"/>
  <c r="L731"/>
  <c r="K731"/>
  <c r="P730"/>
  <c r="N730"/>
  <c r="M730"/>
  <c r="L730"/>
  <c r="K730"/>
  <c r="P729"/>
  <c r="N729"/>
  <c r="M729"/>
  <c r="L729"/>
  <c r="K729"/>
  <c r="P728"/>
  <c r="N728"/>
  <c r="M728"/>
  <c r="L728"/>
  <c r="K728"/>
  <c r="P727"/>
  <c r="N727"/>
  <c r="M727"/>
  <c r="L727"/>
  <c r="K727"/>
  <c r="P726"/>
  <c r="N726"/>
  <c r="M726"/>
  <c r="L726"/>
  <c r="K726"/>
  <c r="P725"/>
  <c r="N725"/>
  <c r="M725"/>
  <c r="L725"/>
  <c r="K725"/>
  <c r="P724"/>
  <c r="N724"/>
  <c r="M724"/>
  <c r="L724"/>
  <c r="K724"/>
  <c r="P723"/>
  <c r="N723"/>
  <c r="M723"/>
  <c r="L723"/>
  <c r="K723"/>
  <c r="P722"/>
  <c r="N722"/>
  <c r="M722"/>
  <c r="L722"/>
  <c r="K722"/>
  <c r="P721"/>
  <c r="N721"/>
  <c r="M721"/>
  <c r="L721"/>
  <c r="K721"/>
  <c r="P720"/>
  <c r="N720"/>
  <c r="M720"/>
  <c r="L720"/>
  <c r="K720"/>
  <c r="P692"/>
  <c r="N692"/>
  <c r="M692"/>
  <c r="L692"/>
  <c r="K692"/>
  <c r="P691"/>
  <c r="N691"/>
  <c r="M691"/>
  <c r="L691"/>
  <c r="K691"/>
  <c r="P690"/>
  <c r="N690"/>
  <c r="M690"/>
  <c r="L690"/>
  <c r="K690"/>
  <c r="P689"/>
  <c r="N689"/>
  <c r="M689"/>
  <c r="L689"/>
  <c r="K689"/>
  <c r="P688"/>
  <c r="N688"/>
  <c r="M688"/>
  <c r="L688"/>
  <c r="K688"/>
  <c r="P687"/>
  <c r="N687"/>
  <c r="M687"/>
  <c r="L687"/>
  <c r="K687"/>
  <c r="P686"/>
  <c r="N686"/>
  <c r="M686"/>
  <c r="L686"/>
  <c r="K686"/>
  <c r="P685"/>
  <c r="N685"/>
  <c r="M685"/>
  <c r="L685"/>
  <c r="K685"/>
  <c r="P684"/>
  <c r="N684"/>
  <c r="M684"/>
  <c r="L684"/>
  <c r="K684"/>
  <c r="P683"/>
  <c r="N683"/>
  <c r="M683"/>
  <c r="L683"/>
  <c r="K683"/>
  <c r="P682"/>
  <c r="N682"/>
  <c r="M682"/>
  <c r="L682"/>
  <c r="K682"/>
  <c r="P681"/>
  <c r="N681"/>
  <c r="M681"/>
  <c r="L681"/>
  <c r="K681"/>
  <c r="P680"/>
  <c r="N680"/>
  <c r="M680"/>
  <c r="L680"/>
  <c r="K680"/>
  <c r="K701"/>
  <c r="L701"/>
  <c r="M701"/>
  <c r="N701"/>
  <c r="P701"/>
  <c r="K702"/>
  <c r="L702"/>
  <c r="M702"/>
  <c r="N702"/>
  <c r="P702"/>
  <c r="K703"/>
  <c r="L703"/>
  <c r="M703"/>
  <c r="N703"/>
  <c r="P703"/>
  <c r="K704"/>
  <c r="L704"/>
  <c r="M704"/>
  <c r="N704"/>
  <c r="P704"/>
  <c r="K705"/>
  <c r="L705"/>
  <c r="M705"/>
  <c r="N705"/>
  <c r="P705"/>
  <c r="K706"/>
  <c r="L706"/>
  <c r="M706"/>
  <c r="N706"/>
  <c r="P706"/>
  <c r="K707"/>
  <c r="L707"/>
  <c r="M707"/>
  <c r="N707"/>
  <c r="P707"/>
  <c r="K708"/>
  <c r="L708"/>
  <c r="M708"/>
  <c r="N708"/>
  <c r="P708"/>
  <c r="K709"/>
  <c r="L709"/>
  <c r="M709"/>
  <c r="N709"/>
  <c r="P709"/>
  <c r="K710"/>
  <c r="L710"/>
  <c r="M710"/>
  <c r="N710"/>
  <c r="P710"/>
  <c r="K711"/>
  <c r="L711"/>
  <c r="M711"/>
  <c r="N711"/>
  <c r="P711"/>
  <c r="K712"/>
  <c r="L712"/>
  <c r="M712"/>
  <c r="N712"/>
  <c r="P712"/>
  <c r="K713"/>
  <c r="L713"/>
  <c r="M713"/>
  <c r="N713"/>
  <c r="P713"/>
  <c r="P673"/>
  <c r="N673"/>
  <c r="M673"/>
  <c r="L673"/>
  <c r="K673"/>
  <c r="P672"/>
  <c r="N672"/>
  <c r="M672"/>
  <c r="L672"/>
  <c r="K672"/>
  <c r="P671"/>
  <c r="N671"/>
  <c r="M671"/>
  <c r="L671"/>
  <c r="K671"/>
  <c r="P670"/>
  <c r="N670"/>
  <c r="M670"/>
  <c r="L670"/>
  <c r="K670"/>
  <c r="P669"/>
  <c r="N669"/>
  <c r="M669"/>
  <c r="L669"/>
  <c r="K669"/>
  <c r="P668"/>
  <c r="N668"/>
  <c r="M668"/>
  <c r="L668"/>
  <c r="K668"/>
  <c r="P667"/>
  <c r="N667"/>
  <c r="M667"/>
  <c r="L667"/>
  <c r="K667"/>
  <c r="P666"/>
  <c r="N666"/>
  <c r="M666"/>
  <c r="L666"/>
  <c r="K666"/>
  <c r="P665"/>
  <c r="N665"/>
  <c r="M665"/>
  <c r="L665"/>
  <c r="K665"/>
  <c r="P664"/>
  <c r="N664"/>
  <c r="M664"/>
  <c r="L664"/>
  <c r="K664"/>
  <c r="P663"/>
  <c r="N663"/>
  <c r="M663"/>
  <c r="L663"/>
  <c r="K663"/>
  <c r="P662"/>
  <c r="N662"/>
  <c r="M662"/>
  <c r="L662"/>
  <c r="K662"/>
  <c r="P661"/>
  <c r="N661"/>
  <c r="M661"/>
  <c r="L661"/>
  <c r="K661"/>
  <c r="P654"/>
  <c r="N654"/>
  <c r="M654"/>
  <c r="L654"/>
  <c r="K654"/>
  <c r="P653"/>
  <c r="N653"/>
  <c r="M653"/>
  <c r="L653"/>
  <c r="K653"/>
  <c r="P652"/>
  <c r="N652"/>
  <c r="M652"/>
  <c r="L652"/>
  <c r="K652"/>
  <c r="P651"/>
  <c r="N651"/>
  <c r="M651"/>
  <c r="L651"/>
  <c r="K651"/>
  <c r="P650"/>
  <c r="N650"/>
  <c r="M650"/>
  <c r="L650"/>
  <c r="K650"/>
  <c r="P649"/>
  <c r="N649"/>
  <c r="M649"/>
  <c r="L649"/>
  <c r="K649"/>
  <c r="P648"/>
  <c r="N648"/>
  <c r="M648"/>
  <c r="L648"/>
  <c r="K648"/>
  <c r="P647"/>
  <c r="N647"/>
  <c r="M647"/>
  <c r="L647"/>
  <c r="K647"/>
  <c r="P646"/>
  <c r="N646"/>
  <c r="M646"/>
  <c r="L646"/>
  <c r="K646"/>
  <c r="P645"/>
  <c r="N645"/>
  <c r="M645"/>
  <c r="L645"/>
  <c r="K645"/>
  <c r="P644"/>
  <c r="N644"/>
  <c r="M644"/>
  <c r="L644"/>
  <c r="K644"/>
  <c r="P643"/>
  <c r="N643"/>
  <c r="M643"/>
  <c r="L643"/>
  <c r="K643"/>
  <c r="P642"/>
  <c r="N642"/>
  <c r="M642"/>
  <c r="L642"/>
  <c r="K642"/>
  <c r="P635"/>
  <c r="N635"/>
  <c r="M635"/>
  <c r="L635"/>
  <c r="K635"/>
  <c r="P634"/>
  <c r="N634"/>
  <c r="M634"/>
  <c r="L634"/>
  <c r="K634"/>
  <c r="P633"/>
  <c r="N633"/>
  <c r="M633"/>
  <c r="L633"/>
  <c r="K633"/>
  <c r="P632"/>
  <c r="N632"/>
  <c r="M632"/>
  <c r="L632"/>
  <c r="K632"/>
  <c r="P631"/>
  <c r="N631"/>
  <c r="M631"/>
  <c r="L631"/>
  <c r="K631"/>
  <c r="P630"/>
  <c r="N630"/>
  <c r="M630"/>
  <c r="L630"/>
  <c r="K630"/>
  <c r="P629"/>
  <c r="N629"/>
  <c r="M629"/>
  <c r="L629"/>
  <c r="K629"/>
  <c r="P628"/>
  <c r="N628"/>
  <c r="M628"/>
  <c r="L628"/>
  <c r="K628"/>
  <c r="P627"/>
  <c r="N627"/>
  <c r="M627"/>
  <c r="L627"/>
  <c r="K627"/>
  <c r="P626"/>
  <c r="N626"/>
  <c r="M626"/>
  <c r="L626"/>
  <c r="K626"/>
  <c r="P625"/>
  <c r="N625"/>
  <c r="M625"/>
  <c r="L625"/>
  <c r="K625"/>
  <c r="P624"/>
  <c r="N624"/>
  <c r="M624"/>
  <c r="L624"/>
  <c r="K624"/>
  <c r="P623"/>
  <c r="N623"/>
  <c r="M623"/>
  <c r="L623"/>
  <c r="K623"/>
  <c r="P616"/>
  <c r="N616"/>
  <c r="M616"/>
  <c r="L616"/>
  <c r="K616"/>
  <c r="P615"/>
  <c r="N615"/>
  <c r="M615"/>
  <c r="L615"/>
  <c r="K615"/>
  <c r="P614"/>
  <c r="N614"/>
  <c r="M614"/>
  <c r="L614"/>
  <c r="K614"/>
  <c r="P613"/>
  <c r="N613"/>
  <c r="M613"/>
  <c r="L613"/>
  <c r="K613"/>
  <c r="P612"/>
  <c r="N612"/>
  <c r="M612"/>
  <c r="L612"/>
  <c r="K612"/>
  <c r="P611"/>
  <c r="N611"/>
  <c r="M611"/>
  <c r="L611"/>
  <c r="K611"/>
  <c r="P610"/>
  <c r="N610"/>
  <c r="M610"/>
  <c r="L610"/>
  <c r="K610"/>
  <c r="P609"/>
  <c r="N609"/>
  <c r="M609"/>
  <c r="L609"/>
  <c r="K609"/>
  <c r="P608"/>
  <c r="N608"/>
  <c r="M608"/>
  <c r="L608"/>
  <c r="K608"/>
  <c r="P607"/>
  <c r="N607"/>
  <c r="M607"/>
  <c r="L607"/>
  <c r="K607"/>
  <c r="P606"/>
  <c r="N606"/>
  <c r="M606"/>
  <c r="L606"/>
  <c r="K606"/>
  <c r="P605"/>
  <c r="N605"/>
  <c r="M605"/>
  <c r="L605"/>
  <c r="K605"/>
  <c r="P604"/>
  <c r="N604"/>
  <c r="M604"/>
  <c r="L604"/>
  <c r="K604"/>
  <c r="P597"/>
  <c r="N597"/>
  <c r="M597"/>
  <c r="L597"/>
  <c r="K597"/>
  <c r="P596"/>
  <c r="N596"/>
  <c r="M596"/>
  <c r="L596"/>
  <c r="K596"/>
  <c r="P595"/>
  <c r="N595"/>
  <c r="M595"/>
  <c r="L595"/>
  <c r="K595"/>
  <c r="P594"/>
  <c r="N594"/>
  <c r="M594"/>
  <c r="L594"/>
  <c r="K594"/>
  <c r="P593"/>
  <c r="N593"/>
  <c r="M593"/>
  <c r="L593"/>
  <c r="K593"/>
  <c r="P592"/>
  <c r="N592"/>
  <c r="M592"/>
  <c r="L592"/>
  <c r="K592"/>
  <c r="P591"/>
  <c r="N591"/>
  <c r="M591"/>
  <c r="L591"/>
  <c r="K591"/>
  <c r="P590"/>
  <c r="N590"/>
  <c r="M590"/>
  <c r="L590"/>
  <c r="K590"/>
  <c r="P589"/>
  <c r="N589"/>
  <c r="M589"/>
  <c r="L589"/>
  <c r="K589"/>
  <c r="P588"/>
  <c r="N588"/>
  <c r="M588"/>
  <c r="L588"/>
  <c r="K588"/>
  <c r="P587"/>
  <c r="N587"/>
  <c r="M587"/>
  <c r="L587"/>
  <c r="K587"/>
  <c r="P586"/>
  <c r="N586"/>
  <c r="M586"/>
  <c r="L586"/>
  <c r="K586"/>
  <c r="P585"/>
  <c r="N585"/>
  <c r="M585"/>
  <c r="L585"/>
  <c r="K585"/>
  <c r="P578"/>
  <c r="N578"/>
  <c r="M578"/>
  <c r="L578"/>
  <c r="K578"/>
  <c r="P577"/>
  <c r="N577"/>
  <c r="M577"/>
  <c r="L577"/>
  <c r="K577"/>
  <c r="P576"/>
  <c r="N576"/>
  <c r="M576"/>
  <c r="L576"/>
  <c r="K576"/>
  <c r="P575"/>
  <c r="N575"/>
  <c r="M575"/>
  <c r="L575"/>
  <c r="K575"/>
  <c r="P574"/>
  <c r="N574"/>
  <c r="M574"/>
  <c r="L574"/>
  <c r="K574"/>
  <c r="P573"/>
  <c r="N573"/>
  <c r="M573"/>
  <c r="L573"/>
  <c r="K573"/>
  <c r="P572"/>
  <c r="N572"/>
  <c r="M572"/>
  <c r="L572"/>
  <c r="K572"/>
  <c r="P571"/>
  <c r="N571"/>
  <c r="M571"/>
  <c r="L571"/>
  <c r="K571"/>
  <c r="P570"/>
  <c r="N570"/>
  <c r="M570"/>
  <c r="L570"/>
  <c r="K570"/>
  <c r="P569"/>
  <c r="N569"/>
  <c r="M569"/>
  <c r="L569"/>
  <c r="K569"/>
  <c r="P568"/>
  <c r="N568"/>
  <c r="M568"/>
  <c r="L568"/>
  <c r="K568"/>
  <c r="P567"/>
  <c r="N567"/>
  <c r="M567"/>
  <c r="L567"/>
  <c r="K567"/>
  <c r="P566"/>
  <c r="N566"/>
  <c r="M566"/>
  <c r="L566"/>
  <c r="K566"/>
  <c r="P559"/>
  <c r="N559"/>
  <c r="M559"/>
  <c r="L559"/>
  <c r="K559"/>
  <c r="P558"/>
  <c r="N558"/>
  <c r="M558"/>
  <c r="L558"/>
  <c r="K558"/>
  <c r="P557"/>
  <c r="N557"/>
  <c r="M557"/>
  <c r="L557"/>
  <c r="K557"/>
  <c r="P556"/>
  <c r="N556"/>
  <c r="M556"/>
  <c r="L556"/>
  <c r="K556"/>
  <c r="P555"/>
  <c r="N555"/>
  <c r="M555"/>
  <c r="L555"/>
  <c r="K555"/>
  <c r="P554"/>
  <c r="N554"/>
  <c r="M554"/>
  <c r="L554"/>
  <c r="K554"/>
  <c r="P553"/>
  <c r="N553"/>
  <c r="M553"/>
  <c r="L553"/>
  <c r="K553"/>
  <c r="P552"/>
  <c r="N552"/>
  <c r="M552"/>
  <c r="L552"/>
  <c r="K552"/>
  <c r="P551"/>
  <c r="N551"/>
  <c r="M551"/>
  <c r="L551"/>
  <c r="K551"/>
  <c r="P550"/>
  <c r="N550"/>
  <c r="M550"/>
  <c r="L550"/>
  <c r="K550"/>
  <c r="P549"/>
  <c r="N549"/>
  <c r="M549"/>
  <c r="L549"/>
  <c r="K549"/>
  <c r="P548"/>
  <c r="N548"/>
  <c r="M548"/>
  <c r="L548"/>
  <c r="K548"/>
  <c r="P547"/>
  <c r="N547"/>
  <c r="M547"/>
  <c r="L547"/>
  <c r="K547"/>
  <c r="P540"/>
  <c r="N540"/>
  <c r="M540"/>
  <c r="L540"/>
  <c r="K540"/>
  <c r="P539"/>
  <c r="N539"/>
  <c r="M539"/>
  <c r="L539"/>
  <c r="K539"/>
  <c r="P538"/>
  <c r="N538"/>
  <c r="M538"/>
  <c r="L538"/>
  <c r="K538"/>
  <c r="P537"/>
  <c r="N537"/>
  <c r="M537"/>
  <c r="L537"/>
  <c r="K537"/>
  <c r="P536"/>
  <c r="N536"/>
  <c r="M536"/>
  <c r="L536"/>
  <c r="K536"/>
  <c r="P535"/>
  <c r="N535"/>
  <c r="M535"/>
  <c r="L535"/>
  <c r="K535"/>
  <c r="P534"/>
  <c r="N534"/>
  <c r="M534"/>
  <c r="L534"/>
  <c r="K534"/>
  <c r="P533"/>
  <c r="N533"/>
  <c r="M533"/>
  <c r="L533"/>
  <c r="K533"/>
  <c r="P532"/>
  <c r="N532"/>
  <c r="M532"/>
  <c r="L532"/>
  <c r="K532"/>
  <c r="P531"/>
  <c r="N531"/>
  <c r="M531"/>
  <c r="L531"/>
  <c r="K531"/>
  <c r="P530"/>
  <c r="N530"/>
  <c r="M530"/>
  <c r="L530"/>
  <c r="K530"/>
  <c r="P529"/>
  <c r="N529"/>
  <c r="M529"/>
  <c r="L529"/>
  <c r="K529"/>
  <c r="P528"/>
  <c r="N528"/>
  <c r="M528"/>
  <c r="L528"/>
  <c r="K528"/>
  <c r="P521"/>
  <c r="N521"/>
  <c r="M521"/>
  <c r="L521"/>
  <c r="K521"/>
  <c r="P520"/>
  <c r="N520"/>
  <c r="M520"/>
  <c r="L520"/>
  <c r="K520"/>
  <c r="P519"/>
  <c r="N519"/>
  <c r="M519"/>
  <c r="L519"/>
  <c r="K519"/>
  <c r="P518"/>
  <c r="N518"/>
  <c r="M518"/>
  <c r="L518"/>
  <c r="K518"/>
  <c r="P517"/>
  <c r="N517"/>
  <c r="M517"/>
  <c r="L517"/>
  <c r="K517"/>
  <c r="P516"/>
  <c r="N516"/>
  <c r="M516"/>
  <c r="L516"/>
  <c r="K516"/>
  <c r="P515"/>
  <c r="N515"/>
  <c r="M515"/>
  <c r="L515"/>
  <c r="K515"/>
  <c r="P514"/>
  <c r="N514"/>
  <c r="M514"/>
  <c r="L514"/>
  <c r="K514"/>
  <c r="P513"/>
  <c r="N513"/>
  <c r="M513"/>
  <c r="L513"/>
  <c r="K513"/>
  <c r="P512"/>
  <c r="N512"/>
  <c r="M512"/>
  <c r="L512"/>
  <c r="K512"/>
  <c r="P511"/>
  <c r="N511"/>
  <c r="M511"/>
  <c r="L511"/>
  <c r="K511"/>
  <c r="P510"/>
  <c r="N510"/>
  <c r="M510"/>
  <c r="L510"/>
  <c r="K510"/>
  <c r="P509"/>
  <c r="N509"/>
  <c r="M509"/>
  <c r="L509"/>
  <c r="K509"/>
  <c r="P502"/>
  <c r="N502"/>
  <c r="M502"/>
  <c r="L502"/>
  <c r="K502"/>
  <c r="P501"/>
  <c r="N501"/>
  <c r="M501"/>
  <c r="L501"/>
  <c r="K501"/>
  <c r="P500"/>
  <c r="N500"/>
  <c r="M500"/>
  <c r="L500"/>
  <c r="K500"/>
  <c r="P499"/>
  <c r="N499"/>
  <c r="M499"/>
  <c r="L499"/>
  <c r="K499"/>
  <c r="P498"/>
  <c r="N498"/>
  <c r="M498"/>
  <c r="L498"/>
  <c r="K498"/>
  <c r="P497"/>
  <c r="N497"/>
  <c r="M497"/>
  <c r="L497"/>
  <c r="K497"/>
  <c r="P496"/>
  <c r="N496"/>
  <c r="M496"/>
  <c r="L496"/>
  <c r="K496"/>
  <c r="P495"/>
  <c r="N495"/>
  <c r="M495"/>
  <c r="L495"/>
  <c r="K495"/>
  <c r="P494"/>
  <c r="N494"/>
  <c r="M494"/>
  <c r="L494"/>
  <c r="K494"/>
  <c r="P493"/>
  <c r="N493"/>
  <c r="M493"/>
  <c r="L493"/>
  <c r="K493"/>
  <c r="P492"/>
  <c r="N492"/>
  <c r="M492"/>
  <c r="L492"/>
  <c r="K492"/>
  <c r="P491"/>
  <c r="N491"/>
  <c r="M491"/>
  <c r="L491"/>
  <c r="K491"/>
  <c r="P490"/>
  <c r="N490"/>
  <c r="M490"/>
  <c r="L490"/>
  <c r="K490"/>
  <c r="P483"/>
  <c r="N483"/>
  <c r="M483"/>
  <c r="L483"/>
  <c r="K483"/>
  <c r="P482"/>
  <c r="N482"/>
  <c r="M482"/>
  <c r="L482"/>
  <c r="K482"/>
  <c r="P481"/>
  <c r="N481"/>
  <c r="M481"/>
  <c r="L481"/>
  <c r="K481"/>
  <c r="P480"/>
  <c r="N480"/>
  <c r="M480"/>
  <c r="L480"/>
  <c r="K480"/>
  <c r="P479"/>
  <c r="N479"/>
  <c r="M479"/>
  <c r="L479"/>
  <c r="K479"/>
  <c r="P478"/>
  <c r="N478"/>
  <c r="M478"/>
  <c r="L478"/>
  <c r="K478"/>
  <c r="P477"/>
  <c r="N477"/>
  <c r="M477"/>
  <c r="L477"/>
  <c r="K477"/>
  <c r="P476"/>
  <c r="N476"/>
  <c r="M476"/>
  <c r="L476"/>
  <c r="K476"/>
  <c r="P475"/>
  <c r="N475"/>
  <c r="M475"/>
  <c r="L475"/>
  <c r="K475"/>
  <c r="P474"/>
  <c r="N474"/>
  <c r="M474"/>
  <c r="L474"/>
  <c r="K474"/>
  <c r="P473"/>
  <c r="N473"/>
  <c r="M473"/>
  <c r="L473"/>
  <c r="K473"/>
  <c r="P472"/>
  <c r="N472"/>
  <c r="M472"/>
  <c r="L472"/>
  <c r="K472"/>
  <c r="P471"/>
  <c r="N471"/>
  <c r="M471"/>
  <c r="L471"/>
  <c r="K471"/>
  <c r="P464"/>
  <c r="N464"/>
  <c r="M464"/>
  <c r="L464"/>
  <c r="K464"/>
  <c r="P463"/>
  <c r="N463"/>
  <c r="M463"/>
  <c r="L463"/>
  <c r="K463"/>
  <c r="P462"/>
  <c r="N462"/>
  <c r="M462"/>
  <c r="L462"/>
  <c r="K462"/>
  <c r="P461"/>
  <c r="N461"/>
  <c r="M461"/>
  <c r="L461"/>
  <c r="K461"/>
  <c r="P460"/>
  <c r="N460"/>
  <c r="M460"/>
  <c r="L460"/>
  <c r="K460"/>
  <c r="P459"/>
  <c r="N459"/>
  <c r="M459"/>
  <c r="L459"/>
  <c r="K459"/>
  <c r="P458"/>
  <c r="N458"/>
  <c r="M458"/>
  <c r="L458"/>
  <c r="K458"/>
  <c r="P457"/>
  <c r="N457"/>
  <c r="M457"/>
  <c r="L457"/>
  <c r="K457"/>
  <c r="P456"/>
  <c r="N456"/>
  <c r="M456"/>
  <c r="L456"/>
  <c r="K456"/>
  <c r="P455"/>
  <c r="N455"/>
  <c r="M455"/>
  <c r="L455"/>
  <c r="K455"/>
  <c r="P454"/>
  <c r="N454"/>
  <c r="M454"/>
  <c r="L454"/>
  <c r="K454"/>
  <c r="P453"/>
  <c r="N453"/>
  <c r="M453"/>
  <c r="L453"/>
  <c r="K453"/>
  <c r="P452"/>
  <c r="N452"/>
  <c r="M452"/>
  <c r="L452"/>
  <c r="K452"/>
  <c r="P445"/>
  <c r="N445"/>
  <c r="M445"/>
  <c r="L445"/>
  <c r="K445"/>
  <c r="P444"/>
  <c r="N444"/>
  <c r="M444"/>
  <c r="L444"/>
  <c r="K444"/>
  <c r="P443"/>
  <c r="N443"/>
  <c r="M443"/>
  <c r="L443"/>
  <c r="K443"/>
  <c r="P442"/>
  <c r="N442"/>
  <c r="M442"/>
  <c r="L442"/>
  <c r="K442"/>
  <c r="P441"/>
  <c r="N441"/>
  <c r="M441"/>
  <c r="L441"/>
  <c r="K441"/>
  <c r="P440"/>
  <c r="N440"/>
  <c r="M440"/>
  <c r="L440"/>
  <c r="K440"/>
  <c r="P439"/>
  <c r="N439"/>
  <c r="M439"/>
  <c r="L439"/>
  <c r="K439"/>
  <c r="P438"/>
  <c r="N438"/>
  <c r="M438"/>
  <c r="L438"/>
  <c r="K438"/>
  <c r="P437"/>
  <c r="N437"/>
  <c r="M437"/>
  <c r="L437"/>
  <c r="K437"/>
  <c r="P436"/>
  <c r="N436"/>
  <c r="M436"/>
  <c r="L436"/>
  <c r="K436"/>
  <c r="P435"/>
  <c r="N435"/>
  <c r="M435"/>
  <c r="L435"/>
  <c r="K435"/>
  <c r="P434"/>
  <c r="N434"/>
  <c r="M434"/>
  <c r="L434"/>
  <c r="K434"/>
  <c r="P433"/>
  <c r="N433"/>
  <c r="M433"/>
  <c r="L433"/>
  <c r="K433"/>
  <c r="P426"/>
  <c r="N426"/>
  <c r="M426"/>
  <c r="L426"/>
  <c r="K426"/>
  <c r="P425"/>
  <c r="N425"/>
  <c r="M425"/>
  <c r="L425"/>
  <c r="K425"/>
  <c r="P424"/>
  <c r="N424"/>
  <c r="M424"/>
  <c r="L424"/>
  <c r="K424"/>
  <c r="P423"/>
  <c r="N423"/>
  <c r="M423"/>
  <c r="L423"/>
  <c r="K423"/>
  <c r="P422"/>
  <c r="N422"/>
  <c r="M422"/>
  <c r="L422"/>
  <c r="K422"/>
  <c r="P421"/>
  <c r="N421"/>
  <c r="M421"/>
  <c r="L421"/>
  <c r="K421"/>
  <c r="P420"/>
  <c r="N420"/>
  <c r="M420"/>
  <c r="L420"/>
  <c r="K420"/>
  <c r="P419"/>
  <c r="N419"/>
  <c r="M419"/>
  <c r="L419"/>
  <c r="K419"/>
  <c r="P418"/>
  <c r="N418"/>
  <c r="M418"/>
  <c r="L418"/>
  <c r="K418"/>
  <c r="P417"/>
  <c r="N417"/>
  <c r="M417"/>
  <c r="L417"/>
  <c r="K417"/>
  <c r="P416"/>
  <c r="N416"/>
  <c r="M416"/>
  <c r="L416"/>
  <c r="K416"/>
  <c r="P415"/>
  <c r="N415"/>
  <c r="M415"/>
  <c r="L415"/>
  <c r="K415"/>
  <c r="P414"/>
  <c r="N414"/>
  <c r="M414"/>
  <c r="L414"/>
  <c r="K414"/>
  <c r="P386"/>
  <c r="N386"/>
  <c r="M386"/>
  <c r="L386"/>
  <c r="K386"/>
  <c r="P385"/>
  <c r="N385"/>
  <c r="M385"/>
  <c r="L385"/>
  <c r="K385"/>
  <c r="P384"/>
  <c r="N384"/>
  <c r="M384"/>
  <c r="L384"/>
  <c r="K384"/>
  <c r="P383"/>
  <c r="N383"/>
  <c r="M383"/>
  <c r="L383"/>
  <c r="K383"/>
  <c r="P382"/>
  <c r="N382"/>
  <c r="M382"/>
  <c r="L382"/>
  <c r="K382"/>
  <c r="P381"/>
  <c r="N381"/>
  <c r="M381"/>
  <c r="L381"/>
  <c r="K381"/>
  <c r="P380"/>
  <c r="N380"/>
  <c r="M380"/>
  <c r="L380"/>
  <c r="K380"/>
  <c r="P379"/>
  <c r="N379"/>
  <c r="M379"/>
  <c r="L379"/>
  <c r="K379"/>
  <c r="P378"/>
  <c r="N378"/>
  <c r="M378"/>
  <c r="L378"/>
  <c r="K378"/>
  <c r="P377"/>
  <c r="N377"/>
  <c r="M377"/>
  <c r="L377"/>
  <c r="K377"/>
  <c r="P376"/>
  <c r="N376"/>
  <c r="M376"/>
  <c r="L376"/>
  <c r="K376"/>
  <c r="P375"/>
  <c r="N375"/>
  <c r="M375"/>
  <c r="L375"/>
  <c r="K375"/>
  <c r="P374"/>
  <c r="N374"/>
  <c r="M374"/>
  <c r="L374"/>
  <c r="K374"/>
  <c r="P367"/>
  <c r="N367"/>
  <c r="M367"/>
  <c r="L367"/>
  <c r="K367"/>
  <c r="P366"/>
  <c r="N366"/>
  <c r="M366"/>
  <c r="L366"/>
  <c r="K366"/>
  <c r="P365"/>
  <c r="N365"/>
  <c r="M365"/>
  <c r="L365"/>
  <c r="K365"/>
  <c r="P364"/>
  <c r="N364"/>
  <c r="M364"/>
  <c r="L364"/>
  <c r="K364"/>
  <c r="P363"/>
  <c r="N363"/>
  <c r="M363"/>
  <c r="L363"/>
  <c r="K363"/>
  <c r="P362"/>
  <c r="N362"/>
  <c r="M362"/>
  <c r="L362"/>
  <c r="K362"/>
  <c r="P361"/>
  <c r="N361"/>
  <c r="M361"/>
  <c r="L361"/>
  <c r="K361"/>
  <c r="P360"/>
  <c r="N360"/>
  <c r="M360"/>
  <c r="L360"/>
  <c r="K360"/>
  <c r="P359"/>
  <c r="N359"/>
  <c r="M359"/>
  <c r="L359"/>
  <c r="K359"/>
  <c r="P358"/>
  <c r="N358"/>
  <c r="M358"/>
  <c r="L358"/>
  <c r="K358"/>
  <c r="P357"/>
  <c r="N357"/>
  <c r="M357"/>
  <c r="L357"/>
  <c r="K357"/>
  <c r="P356"/>
  <c r="N356"/>
  <c r="M356"/>
  <c r="L356"/>
  <c r="K356"/>
  <c r="P355"/>
  <c r="N355"/>
  <c r="M355"/>
  <c r="L355"/>
  <c r="K355"/>
  <c r="P348"/>
  <c r="N348"/>
  <c r="M348"/>
  <c r="L348"/>
  <c r="K348"/>
  <c r="P347"/>
  <c r="N347"/>
  <c r="M347"/>
  <c r="L347"/>
  <c r="K347"/>
  <c r="P346"/>
  <c r="N346"/>
  <c r="M346"/>
  <c r="L346"/>
  <c r="K346"/>
  <c r="P345"/>
  <c r="N345"/>
  <c r="M345"/>
  <c r="L345"/>
  <c r="K345"/>
  <c r="P344"/>
  <c r="N344"/>
  <c r="M344"/>
  <c r="L344"/>
  <c r="K344"/>
  <c r="P343"/>
  <c r="N343"/>
  <c r="M343"/>
  <c r="L343"/>
  <c r="K343"/>
  <c r="P342"/>
  <c r="N342"/>
  <c r="M342"/>
  <c r="L342"/>
  <c r="K342"/>
  <c r="P341"/>
  <c r="N341"/>
  <c r="M341"/>
  <c r="L341"/>
  <c r="K341"/>
  <c r="P340"/>
  <c r="N340"/>
  <c r="M340"/>
  <c r="L340"/>
  <c r="K340"/>
  <c r="P339"/>
  <c r="N339"/>
  <c r="M339"/>
  <c r="L339"/>
  <c r="K339"/>
  <c r="P338"/>
  <c r="N338"/>
  <c r="M338"/>
  <c r="L338"/>
  <c r="K338"/>
  <c r="P337"/>
  <c r="N337"/>
  <c r="M337"/>
  <c r="L337"/>
  <c r="K337"/>
  <c r="P336"/>
  <c r="N336"/>
  <c r="M336"/>
  <c r="L336"/>
  <c r="K336"/>
  <c r="P329"/>
  <c r="N329"/>
  <c r="M329"/>
  <c r="L329"/>
  <c r="K329"/>
  <c r="P328"/>
  <c r="N328"/>
  <c r="M328"/>
  <c r="L328"/>
  <c r="K328"/>
  <c r="P327"/>
  <c r="N327"/>
  <c r="M327"/>
  <c r="L327"/>
  <c r="K327"/>
  <c r="P326"/>
  <c r="N326"/>
  <c r="M326"/>
  <c r="L326"/>
  <c r="K326"/>
  <c r="P325"/>
  <c r="N325"/>
  <c r="M325"/>
  <c r="L325"/>
  <c r="K325"/>
  <c r="P324"/>
  <c r="N324"/>
  <c r="M324"/>
  <c r="L324"/>
  <c r="K324"/>
  <c r="P323"/>
  <c r="N323"/>
  <c r="M323"/>
  <c r="L323"/>
  <c r="K323"/>
  <c r="P322"/>
  <c r="N322"/>
  <c r="M322"/>
  <c r="L322"/>
  <c r="K322"/>
  <c r="P321"/>
  <c r="N321"/>
  <c r="M321"/>
  <c r="L321"/>
  <c r="K321"/>
  <c r="P320"/>
  <c r="N320"/>
  <c r="M320"/>
  <c r="L320"/>
  <c r="K320"/>
  <c r="P319"/>
  <c r="N319"/>
  <c r="M319"/>
  <c r="L319"/>
  <c r="K319"/>
  <c r="P318"/>
  <c r="N318"/>
  <c r="M318"/>
  <c r="L318"/>
  <c r="K318"/>
  <c r="P317"/>
  <c r="N317"/>
  <c r="M317"/>
  <c r="L317"/>
  <c r="K317"/>
  <c r="P310"/>
  <c r="N310"/>
  <c r="M310"/>
  <c r="L310"/>
  <c r="K310"/>
  <c r="P309"/>
  <c r="N309"/>
  <c r="M309"/>
  <c r="L309"/>
  <c r="K309"/>
  <c r="P308"/>
  <c r="N308"/>
  <c r="M308"/>
  <c r="L308"/>
  <c r="K308"/>
  <c r="P307"/>
  <c r="N307"/>
  <c r="M307"/>
  <c r="L307"/>
  <c r="K307"/>
  <c r="P306"/>
  <c r="N306"/>
  <c r="M306"/>
  <c r="L306"/>
  <c r="K306"/>
  <c r="P305"/>
  <c r="N305"/>
  <c r="M305"/>
  <c r="L305"/>
  <c r="K305"/>
  <c r="P304"/>
  <c r="N304"/>
  <c r="M304"/>
  <c r="L304"/>
  <c r="K304"/>
  <c r="P303"/>
  <c r="N303"/>
  <c r="M303"/>
  <c r="L303"/>
  <c r="K303"/>
  <c r="P302"/>
  <c r="N302"/>
  <c r="M302"/>
  <c r="L302"/>
  <c r="K302"/>
  <c r="P301"/>
  <c r="N301"/>
  <c r="M301"/>
  <c r="L301"/>
  <c r="K301"/>
  <c r="P300"/>
  <c r="N300"/>
  <c r="M300"/>
  <c r="L300"/>
  <c r="K300"/>
  <c r="P299"/>
  <c r="N299"/>
  <c r="M299"/>
  <c r="L299"/>
  <c r="K299"/>
  <c r="P298"/>
  <c r="N298"/>
  <c r="M298"/>
  <c r="L298"/>
  <c r="K298"/>
  <c r="P291"/>
  <c r="N291"/>
  <c r="M291"/>
  <c r="L291"/>
  <c r="K291"/>
  <c r="P290"/>
  <c r="N290"/>
  <c r="M290"/>
  <c r="L290"/>
  <c r="K290"/>
  <c r="P289"/>
  <c r="N289"/>
  <c r="M289"/>
  <c r="L289"/>
  <c r="K289"/>
  <c r="P288"/>
  <c r="N288"/>
  <c r="M288"/>
  <c r="L288"/>
  <c r="K288"/>
  <c r="P287"/>
  <c r="N287"/>
  <c r="M287"/>
  <c r="L287"/>
  <c r="K287"/>
  <c r="P286"/>
  <c r="N286"/>
  <c r="M286"/>
  <c r="L286"/>
  <c r="K286"/>
  <c r="P285"/>
  <c r="N285"/>
  <c r="M285"/>
  <c r="L285"/>
  <c r="K285"/>
  <c r="P284"/>
  <c r="N284"/>
  <c r="M284"/>
  <c r="L284"/>
  <c r="K284"/>
  <c r="P283"/>
  <c r="N283"/>
  <c r="M283"/>
  <c r="L283"/>
  <c r="K283"/>
  <c r="P282"/>
  <c r="N282"/>
  <c r="M282"/>
  <c r="L282"/>
  <c r="K282"/>
  <c r="P281"/>
  <c r="N281"/>
  <c r="M281"/>
  <c r="L281"/>
  <c r="K281"/>
  <c r="P280"/>
  <c r="N280"/>
  <c r="M280"/>
  <c r="L280"/>
  <c r="K280"/>
  <c r="I279"/>
  <c r="P279"/>
  <c r="N279"/>
  <c r="M279"/>
  <c r="L279"/>
  <c r="K279"/>
  <c r="P272"/>
  <c r="N272"/>
  <c r="M272"/>
  <c r="L272"/>
  <c r="K272"/>
  <c r="P271"/>
  <c r="N271"/>
  <c r="M271"/>
  <c r="L271"/>
  <c r="K271"/>
  <c r="P270"/>
  <c r="N270"/>
  <c r="M270"/>
  <c r="L270"/>
  <c r="K270"/>
  <c r="P269"/>
  <c r="N269"/>
  <c r="M269"/>
  <c r="L269"/>
  <c r="K269"/>
  <c r="P268"/>
  <c r="N268"/>
  <c r="M268"/>
  <c r="L268"/>
  <c r="K268"/>
  <c r="P267"/>
  <c r="N267"/>
  <c r="M267"/>
  <c r="L267"/>
  <c r="K267"/>
  <c r="P266"/>
  <c r="N266"/>
  <c r="M266"/>
  <c r="L266"/>
  <c r="K266"/>
  <c r="P265"/>
  <c r="N265"/>
  <c r="M265"/>
  <c r="L265"/>
  <c r="K265"/>
  <c r="P264"/>
  <c r="N264"/>
  <c r="M264"/>
  <c r="L264"/>
  <c r="K264"/>
  <c r="P263"/>
  <c r="N263"/>
  <c r="M263"/>
  <c r="L263"/>
  <c r="K263"/>
  <c r="P262"/>
  <c r="N262"/>
  <c r="M262"/>
  <c r="L262"/>
  <c r="K262"/>
  <c r="P261"/>
  <c r="N261"/>
  <c r="M261"/>
  <c r="L261"/>
  <c r="K261"/>
  <c r="I260"/>
  <c r="P260"/>
  <c r="N260"/>
  <c r="M260"/>
  <c r="L260"/>
  <c r="K260"/>
  <c r="P253"/>
  <c r="N253"/>
  <c r="M253"/>
  <c r="L253"/>
  <c r="K253"/>
  <c r="P252"/>
  <c r="N252"/>
  <c r="M252"/>
  <c r="L252"/>
  <c r="K252"/>
  <c r="P251"/>
  <c r="N251"/>
  <c r="M251"/>
  <c r="L251"/>
  <c r="K251"/>
  <c r="P250"/>
  <c r="N250"/>
  <c r="M250"/>
  <c r="L250"/>
  <c r="K250"/>
  <c r="P249"/>
  <c r="N249"/>
  <c r="M249"/>
  <c r="L249"/>
  <c r="K249"/>
  <c r="P248"/>
  <c r="N248"/>
  <c r="M248"/>
  <c r="L248"/>
  <c r="K248"/>
  <c r="P247"/>
  <c r="N247"/>
  <c r="M247"/>
  <c r="L247"/>
  <c r="K247"/>
  <c r="P246"/>
  <c r="N246"/>
  <c r="M246"/>
  <c r="L246"/>
  <c r="K246"/>
  <c r="P245"/>
  <c r="N245"/>
  <c r="M245"/>
  <c r="L245"/>
  <c r="K245"/>
  <c r="P244"/>
  <c r="N244"/>
  <c r="M244"/>
  <c r="L244"/>
  <c r="K244"/>
  <c r="P243"/>
  <c r="N243"/>
  <c r="M243"/>
  <c r="L243"/>
  <c r="K243"/>
  <c r="P242"/>
  <c r="N242"/>
  <c r="M242"/>
  <c r="L242"/>
  <c r="K242"/>
  <c r="P241"/>
  <c r="N241"/>
  <c r="M241"/>
  <c r="L241"/>
  <c r="K241"/>
  <c r="P234"/>
  <c r="N234"/>
  <c r="M234"/>
  <c r="L234"/>
  <c r="K234"/>
  <c r="P233"/>
  <c r="N233"/>
  <c r="M233"/>
  <c r="L233"/>
  <c r="K233"/>
  <c r="P232"/>
  <c r="N232"/>
  <c r="M232"/>
  <c r="L232"/>
  <c r="K232"/>
  <c r="P231"/>
  <c r="N231"/>
  <c r="M231"/>
  <c r="L231"/>
  <c r="K231"/>
  <c r="P230"/>
  <c r="N230"/>
  <c r="M230"/>
  <c r="L230"/>
  <c r="K230"/>
  <c r="P229"/>
  <c r="N229"/>
  <c r="M229"/>
  <c r="L229"/>
  <c r="K229"/>
  <c r="P228"/>
  <c r="N228"/>
  <c r="M228"/>
  <c r="L228"/>
  <c r="K228"/>
  <c r="P227"/>
  <c r="N227"/>
  <c r="M227"/>
  <c r="L227"/>
  <c r="K227"/>
  <c r="P226"/>
  <c r="N226"/>
  <c r="M226"/>
  <c r="L226"/>
  <c r="K226"/>
  <c r="P225"/>
  <c r="N225"/>
  <c r="M225"/>
  <c r="L225"/>
  <c r="K225"/>
  <c r="P224"/>
  <c r="N224"/>
  <c r="M224"/>
  <c r="L224"/>
  <c r="K224"/>
  <c r="P223"/>
  <c r="N223"/>
  <c r="M223"/>
  <c r="L223"/>
  <c r="K223"/>
  <c r="P222"/>
  <c r="N222"/>
  <c r="M222"/>
  <c r="L222"/>
  <c r="K222"/>
  <c r="P215"/>
  <c r="N215"/>
  <c r="M215"/>
  <c r="L215"/>
  <c r="K215"/>
  <c r="P214"/>
  <c r="N214"/>
  <c r="M214"/>
  <c r="L214"/>
  <c r="K214"/>
  <c r="P213"/>
  <c r="N213"/>
  <c r="M213"/>
  <c r="L213"/>
  <c r="K213"/>
  <c r="P212"/>
  <c r="N212"/>
  <c r="M212"/>
  <c r="L212"/>
  <c r="K212"/>
  <c r="P211"/>
  <c r="N211"/>
  <c r="M211"/>
  <c r="L211"/>
  <c r="K211"/>
  <c r="P210"/>
  <c r="N210"/>
  <c r="M210"/>
  <c r="L210"/>
  <c r="K210"/>
  <c r="P209"/>
  <c r="N209"/>
  <c r="M209"/>
  <c r="L209"/>
  <c r="K209"/>
  <c r="P208"/>
  <c r="N208"/>
  <c r="M208"/>
  <c r="L208"/>
  <c r="K208"/>
  <c r="P207"/>
  <c r="N207"/>
  <c r="M207"/>
  <c r="L207"/>
  <c r="K207"/>
  <c r="P206"/>
  <c r="N206"/>
  <c r="M206"/>
  <c r="L206"/>
  <c r="K206"/>
  <c r="P205"/>
  <c r="N205"/>
  <c r="M205"/>
  <c r="L205"/>
  <c r="K205"/>
  <c r="P204"/>
  <c r="N204"/>
  <c r="M204"/>
  <c r="L204"/>
  <c r="K204"/>
  <c r="P203"/>
  <c r="N203"/>
  <c r="M203"/>
  <c r="L203"/>
  <c r="K203"/>
  <c r="P196"/>
  <c r="N196"/>
  <c r="M196"/>
  <c r="L196"/>
  <c r="K196"/>
  <c r="P195"/>
  <c r="N195"/>
  <c r="M195"/>
  <c r="L195"/>
  <c r="K195"/>
  <c r="P194"/>
  <c r="N194"/>
  <c r="M194"/>
  <c r="L194"/>
  <c r="K194"/>
  <c r="P193"/>
  <c r="N193"/>
  <c r="M193"/>
  <c r="L193"/>
  <c r="K193"/>
  <c r="P192"/>
  <c r="N192"/>
  <c r="M192"/>
  <c r="L192"/>
  <c r="K192"/>
  <c r="P191"/>
  <c r="N191"/>
  <c r="M191"/>
  <c r="L191"/>
  <c r="K191"/>
  <c r="P190"/>
  <c r="N190"/>
  <c r="M190"/>
  <c r="L190"/>
  <c r="K190"/>
  <c r="P189"/>
  <c r="N189"/>
  <c r="M189"/>
  <c r="L189"/>
  <c r="K189"/>
  <c r="P188"/>
  <c r="N188"/>
  <c r="M188"/>
  <c r="L188"/>
  <c r="K188"/>
  <c r="P187"/>
  <c r="N187"/>
  <c r="M187"/>
  <c r="L187"/>
  <c r="K187"/>
  <c r="P186"/>
  <c r="N186"/>
  <c r="M186"/>
  <c r="L186"/>
  <c r="K186"/>
  <c r="P185"/>
  <c r="N185"/>
  <c r="M185"/>
  <c r="L185"/>
  <c r="K185"/>
  <c r="P184"/>
  <c r="N184"/>
  <c r="M184"/>
  <c r="L184"/>
  <c r="K184"/>
  <c r="P177"/>
  <c r="N177"/>
  <c r="M177"/>
  <c r="L177"/>
  <c r="K177"/>
  <c r="P176"/>
  <c r="N176"/>
  <c r="M176"/>
  <c r="L176"/>
  <c r="K176"/>
  <c r="P175"/>
  <c r="N175"/>
  <c r="M175"/>
  <c r="L175"/>
  <c r="K175"/>
  <c r="P174"/>
  <c r="N174"/>
  <c r="M174"/>
  <c r="L174"/>
  <c r="K174"/>
  <c r="P173"/>
  <c r="N173"/>
  <c r="M173"/>
  <c r="L173"/>
  <c r="K173"/>
  <c r="P172"/>
  <c r="N172"/>
  <c r="M172"/>
  <c r="L172"/>
  <c r="K172"/>
  <c r="P171"/>
  <c r="N171"/>
  <c r="M171"/>
  <c r="L171"/>
  <c r="K171"/>
  <c r="P170"/>
  <c r="N170"/>
  <c r="M170"/>
  <c r="L170"/>
  <c r="K170"/>
  <c r="P169"/>
  <c r="N169"/>
  <c r="M169"/>
  <c r="L169"/>
  <c r="K169"/>
  <c r="P168"/>
  <c r="N168"/>
  <c r="M168"/>
  <c r="L168"/>
  <c r="K168"/>
  <c r="P167"/>
  <c r="N167"/>
  <c r="M167"/>
  <c r="L167"/>
  <c r="K167"/>
  <c r="P166"/>
  <c r="N166"/>
  <c r="M166"/>
  <c r="L166"/>
  <c r="K166"/>
  <c r="P165"/>
  <c r="N165"/>
  <c r="M165"/>
  <c r="L165"/>
  <c r="K165"/>
  <c r="P158"/>
  <c r="N158"/>
  <c r="M158"/>
  <c r="L158"/>
  <c r="K158"/>
  <c r="P157"/>
  <c r="N157"/>
  <c r="M157"/>
  <c r="L157"/>
  <c r="K157"/>
  <c r="P156"/>
  <c r="N156"/>
  <c r="M156"/>
  <c r="L156"/>
  <c r="K156"/>
  <c r="P155"/>
  <c r="N155"/>
  <c r="M155"/>
  <c r="L155"/>
  <c r="K155"/>
  <c r="P154"/>
  <c r="N154"/>
  <c r="M154"/>
  <c r="L154"/>
  <c r="K154"/>
  <c r="P153"/>
  <c r="N153"/>
  <c r="M153"/>
  <c r="L153"/>
  <c r="K153"/>
  <c r="P152"/>
  <c r="N152"/>
  <c r="M152"/>
  <c r="L152"/>
  <c r="K152"/>
  <c r="P151"/>
  <c r="N151"/>
  <c r="M151"/>
  <c r="L151"/>
  <c r="K151"/>
  <c r="P150"/>
  <c r="N150"/>
  <c r="M150"/>
  <c r="L150"/>
  <c r="K150"/>
  <c r="P149"/>
  <c r="N149"/>
  <c r="M149"/>
  <c r="L149"/>
  <c r="K149"/>
  <c r="P148"/>
  <c r="N148"/>
  <c r="M148"/>
  <c r="L148"/>
  <c r="K148"/>
  <c r="P147"/>
  <c r="N147"/>
  <c r="M147"/>
  <c r="L147"/>
  <c r="K147"/>
  <c r="P146"/>
  <c r="N146"/>
  <c r="M146"/>
  <c r="L146"/>
  <c r="K146"/>
  <c r="P139"/>
  <c r="N139"/>
  <c r="M139"/>
  <c r="L139"/>
  <c r="K139"/>
  <c r="P138"/>
  <c r="N138"/>
  <c r="M138"/>
  <c r="L138"/>
  <c r="K138"/>
  <c r="P137"/>
  <c r="N137"/>
  <c r="M137"/>
  <c r="L137"/>
  <c r="K137"/>
  <c r="P136"/>
  <c r="N136"/>
  <c r="M136"/>
  <c r="L136"/>
  <c r="K136"/>
  <c r="P135"/>
  <c r="N135"/>
  <c r="M135"/>
  <c r="L135"/>
  <c r="K135"/>
  <c r="P134"/>
  <c r="N134"/>
  <c r="M134"/>
  <c r="L134"/>
  <c r="K134"/>
  <c r="P133"/>
  <c r="N133"/>
  <c r="M133"/>
  <c r="L133"/>
  <c r="K133"/>
  <c r="P132"/>
  <c r="N132"/>
  <c r="M132"/>
  <c r="L132"/>
  <c r="K132"/>
  <c r="P131"/>
  <c r="N131"/>
  <c r="M131"/>
  <c r="L131"/>
  <c r="K131"/>
  <c r="P130"/>
  <c r="N130"/>
  <c r="M130"/>
  <c r="L130"/>
  <c r="K130"/>
  <c r="P129"/>
  <c r="N129"/>
  <c r="M129"/>
  <c r="L129"/>
  <c r="K129"/>
  <c r="P128"/>
  <c r="N128"/>
  <c r="M128"/>
  <c r="L128"/>
  <c r="K128"/>
  <c r="P127"/>
  <c r="N127"/>
  <c r="M127"/>
  <c r="L127"/>
  <c r="K127"/>
  <c r="P120"/>
  <c r="N120"/>
  <c r="M120"/>
  <c r="L120"/>
  <c r="K120"/>
  <c r="P119"/>
  <c r="N119"/>
  <c r="M119"/>
  <c r="L119"/>
  <c r="K119"/>
  <c r="P118"/>
  <c r="N118"/>
  <c r="M118"/>
  <c r="L118"/>
  <c r="K118"/>
  <c r="P117"/>
  <c r="N117"/>
  <c r="M117"/>
  <c r="L117"/>
  <c r="K117"/>
  <c r="P116"/>
  <c r="N116"/>
  <c r="M116"/>
  <c r="L116"/>
  <c r="K116"/>
  <c r="P115"/>
  <c r="N115"/>
  <c r="M115"/>
  <c r="L115"/>
  <c r="K115"/>
  <c r="P114"/>
  <c r="N114"/>
  <c r="M114"/>
  <c r="L114"/>
  <c r="K114"/>
  <c r="P113"/>
  <c r="N113"/>
  <c r="M113"/>
  <c r="L113"/>
  <c r="K113"/>
  <c r="P112"/>
  <c r="N112"/>
  <c r="M112"/>
  <c r="L112"/>
  <c r="K112"/>
  <c r="P111"/>
  <c r="N111"/>
  <c r="M111"/>
  <c r="L111"/>
  <c r="K111"/>
  <c r="P110"/>
  <c r="N110"/>
  <c r="M110"/>
  <c r="L110"/>
  <c r="K110"/>
  <c r="P109"/>
  <c r="N109"/>
  <c r="M109"/>
  <c r="L109"/>
  <c r="K109"/>
  <c r="P108"/>
  <c r="N108"/>
  <c r="M108"/>
  <c r="L108"/>
  <c r="K108"/>
  <c r="P80"/>
  <c r="N80"/>
  <c r="M80"/>
  <c r="L80"/>
  <c r="K80"/>
  <c r="P79"/>
  <c r="N79"/>
  <c r="M79"/>
  <c r="L79"/>
  <c r="K79"/>
  <c r="P78"/>
  <c r="N78"/>
  <c r="M78"/>
  <c r="L78"/>
  <c r="K78"/>
  <c r="P77"/>
  <c r="N77"/>
  <c r="M77"/>
  <c r="L77"/>
  <c r="K77"/>
  <c r="P76"/>
  <c r="N76"/>
  <c r="M76"/>
  <c r="L76"/>
  <c r="K76"/>
  <c r="P75"/>
  <c r="N75"/>
  <c r="M75"/>
  <c r="L75"/>
  <c r="K75"/>
  <c r="P74"/>
  <c r="N74"/>
  <c r="M74"/>
  <c r="L74"/>
  <c r="K74"/>
  <c r="P73"/>
  <c r="N73"/>
  <c r="M73"/>
  <c r="L73"/>
  <c r="K73"/>
  <c r="P72"/>
  <c r="N72"/>
  <c r="M72"/>
  <c r="L72"/>
  <c r="K72"/>
  <c r="P71"/>
  <c r="N71"/>
  <c r="M71"/>
  <c r="L71"/>
  <c r="K71"/>
  <c r="P70"/>
  <c r="N70"/>
  <c r="M70"/>
  <c r="L70"/>
  <c r="K70"/>
  <c r="P69"/>
  <c r="N69"/>
  <c r="M69"/>
  <c r="L69"/>
  <c r="K69"/>
  <c r="P68"/>
  <c r="N68"/>
  <c r="M68"/>
  <c r="L68"/>
  <c r="K68"/>
  <c r="P61"/>
  <c r="N61"/>
  <c r="M61"/>
  <c r="L61"/>
  <c r="K61"/>
  <c r="P60"/>
  <c r="N60"/>
  <c r="M60"/>
  <c r="L60"/>
  <c r="K60"/>
  <c r="P59"/>
  <c r="N59"/>
  <c r="M59"/>
  <c r="L59"/>
  <c r="K59"/>
  <c r="P58"/>
  <c r="N58"/>
  <c r="M58"/>
  <c r="L58"/>
  <c r="K58"/>
  <c r="P57"/>
  <c r="N57"/>
  <c r="M57"/>
  <c r="L57"/>
  <c r="K57"/>
  <c r="P56"/>
  <c r="N56"/>
  <c r="M56"/>
  <c r="L56"/>
  <c r="K56"/>
  <c r="P55"/>
  <c r="N55"/>
  <c r="M55"/>
  <c r="L55"/>
  <c r="K55"/>
  <c r="P54"/>
  <c r="N54"/>
  <c r="M54"/>
  <c r="L54"/>
  <c r="K54"/>
  <c r="P53"/>
  <c r="N53"/>
  <c r="M53"/>
  <c r="L53"/>
  <c r="K53"/>
  <c r="P52"/>
  <c r="N52"/>
  <c r="M52"/>
  <c r="L52"/>
  <c r="K52"/>
  <c r="P51"/>
  <c r="N51"/>
  <c r="M51"/>
  <c r="L51"/>
  <c r="K51"/>
  <c r="P50"/>
  <c r="N50"/>
  <c r="M50"/>
  <c r="L50"/>
  <c r="K50"/>
  <c r="P49"/>
  <c r="N49"/>
  <c r="M49"/>
  <c r="L49"/>
  <c r="K49"/>
  <c r="K32"/>
  <c r="L32"/>
  <c r="M32"/>
  <c r="N32"/>
  <c r="K33"/>
  <c r="L33"/>
  <c r="M33"/>
  <c r="N33"/>
  <c r="K34"/>
  <c r="L34"/>
  <c r="M34"/>
  <c r="N34"/>
  <c r="K35"/>
  <c r="L35"/>
  <c r="M35"/>
  <c r="N35"/>
  <c r="K36"/>
  <c r="L36"/>
  <c r="M36"/>
  <c r="N36"/>
  <c r="K37"/>
  <c r="L37"/>
  <c r="M37"/>
  <c r="N37"/>
  <c r="K38"/>
  <c r="L38"/>
  <c r="M38"/>
  <c r="N38"/>
  <c r="K39"/>
  <c r="L39"/>
  <c r="M39"/>
  <c r="N39"/>
  <c r="K40"/>
  <c r="L40"/>
  <c r="M40"/>
  <c r="N40"/>
  <c r="K41"/>
  <c r="L41"/>
  <c r="M41"/>
  <c r="N41"/>
  <c r="K42"/>
  <c r="L42"/>
  <c r="M42"/>
  <c r="N42"/>
  <c r="K31"/>
  <c r="L31"/>
  <c r="M31"/>
  <c r="N31"/>
  <c r="N30"/>
  <c r="M30"/>
  <c r="L30"/>
  <c r="K30"/>
  <c r="G1028"/>
  <c r="G1029"/>
  <c r="G1030"/>
  <c r="G1031"/>
  <c r="G1032"/>
  <c r="G1033"/>
  <c r="G1034"/>
  <c r="G1035"/>
  <c r="G1036"/>
  <c r="G1037"/>
  <c r="G1038"/>
  <c r="G1039"/>
  <c r="G1040"/>
  <c r="G1009"/>
  <c r="G1010"/>
  <c r="G1011"/>
  <c r="G1012"/>
  <c r="G1013"/>
  <c r="G1014"/>
  <c r="G1015"/>
  <c r="G1016"/>
  <c r="G1017"/>
  <c r="G1018"/>
  <c r="G1019"/>
  <c r="G1020"/>
  <c r="G1021"/>
  <c r="G986"/>
  <c r="G987"/>
  <c r="G988"/>
  <c r="G989"/>
  <c r="G990"/>
  <c r="G991"/>
  <c r="G992"/>
  <c r="G993"/>
  <c r="G994"/>
  <c r="G995"/>
  <c r="G996"/>
  <c r="G997"/>
  <c r="G998"/>
  <c r="G967"/>
  <c r="G968"/>
  <c r="G969"/>
  <c r="G970"/>
  <c r="G971"/>
  <c r="G972"/>
  <c r="G973"/>
  <c r="G974"/>
  <c r="G975"/>
  <c r="G976"/>
  <c r="G977"/>
  <c r="G978"/>
  <c r="G979"/>
  <c r="G948"/>
  <c r="G949"/>
  <c r="G950"/>
  <c r="G951"/>
  <c r="G952"/>
  <c r="G953"/>
  <c r="G954"/>
  <c r="G955"/>
  <c r="G956"/>
  <c r="G957"/>
  <c r="G958"/>
  <c r="G959"/>
  <c r="G960"/>
  <c r="G929"/>
  <c r="G930"/>
  <c r="G931"/>
  <c r="G932"/>
  <c r="G933"/>
  <c r="G934"/>
  <c r="G935"/>
  <c r="G936"/>
  <c r="G937"/>
  <c r="G938"/>
  <c r="G939"/>
  <c r="G940"/>
  <c r="G941"/>
  <c r="G910"/>
  <c r="G911"/>
  <c r="G912"/>
  <c r="G913"/>
  <c r="G914"/>
  <c r="G915"/>
  <c r="G916"/>
  <c r="G917"/>
  <c r="G918"/>
  <c r="G919"/>
  <c r="G920"/>
  <c r="G921"/>
  <c r="G922"/>
  <c r="G891"/>
  <c r="G892"/>
  <c r="G893"/>
  <c r="G894"/>
  <c r="G895"/>
  <c r="G896"/>
  <c r="G897"/>
  <c r="G898"/>
  <c r="G899"/>
  <c r="G900"/>
  <c r="G901"/>
  <c r="G902"/>
  <c r="G903"/>
  <c r="G872"/>
  <c r="G873"/>
  <c r="G874"/>
  <c r="G875"/>
  <c r="G876"/>
  <c r="G877"/>
  <c r="G878"/>
  <c r="G879"/>
  <c r="G880"/>
  <c r="G881"/>
  <c r="G882"/>
  <c r="G883"/>
  <c r="G884"/>
  <c r="G853"/>
  <c r="G854"/>
  <c r="G855"/>
  <c r="G856"/>
  <c r="G857"/>
  <c r="G858"/>
  <c r="G859"/>
  <c r="G860"/>
  <c r="G861"/>
  <c r="G862"/>
  <c r="G863"/>
  <c r="G864"/>
  <c r="G865"/>
  <c r="G834"/>
  <c r="G835"/>
  <c r="G836"/>
  <c r="G837"/>
  <c r="G838"/>
  <c r="G839"/>
  <c r="G840"/>
  <c r="G841"/>
  <c r="G842"/>
  <c r="G843"/>
  <c r="G844"/>
  <c r="G845"/>
  <c r="G846"/>
  <c r="G815"/>
  <c r="G816"/>
  <c r="G817"/>
  <c r="G818"/>
  <c r="G819"/>
  <c r="G820"/>
  <c r="G821"/>
  <c r="G822"/>
  <c r="G823"/>
  <c r="G824"/>
  <c r="G825"/>
  <c r="G826"/>
  <c r="G827"/>
  <c r="G796"/>
  <c r="G797"/>
  <c r="G798"/>
  <c r="G799"/>
  <c r="G800"/>
  <c r="G801"/>
  <c r="G802"/>
  <c r="G803"/>
  <c r="G804"/>
  <c r="G805"/>
  <c r="G806"/>
  <c r="G807"/>
  <c r="G808"/>
  <c r="G777"/>
  <c r="G778"/>
  <c r="G779"/>
  <c r="G780"/>
  <c r="G781"/>
  <c r="G782"/>
  <c r="G783"/>
  <c r="G784"/>
  <c r="G785"/>
  <c r="G786"/>
  <c r="G787"/>
  <c r="G788"/>
  <c r="G789"/>
  <c r="G758"/>
  <c r="G759"/>
  <c r="G760"/>
  <c r="G761"/>
  <c r="G762"/>
  <c r="G763"/>
  <c r="G764"/>
  <c r="G765"/>
  <c r="G766"/>
  <c r="G767"/>
  <c r="G768"/>
  <c r="G769"/>
  <c r="G770"/>
  <c r="G739"/>
  <c r="G740"/>
  <c r="G741"/>
  <c r="G742"/>
  <c r="G743"/>
  <c r="G744"/>
  <c r="G745"/>
  <c r="G746"/>
  <c r="G747"/>
  <c r="G748"/>
  <c r="G749"/>
  <c r="G750"/>
  <c r="G751"/>
  <c r="G720"/>
  <c r="G721"/>
  <c r="G722"/>
  <c r="G723"/>
  <c r="G724"/>
  <c r="G725"/>
  <c r="G726"/>
  <c r="G727"/>
  <c r="G728"/>
  <c r="G729"/>
  <c r="G730"/>
  <c r="G731"/>
  <c r="G732"/>
  <c r="G701"/>
  <c r="G702"/>
  <c r="G703"/>
  <c r="G704"/>
  <c r="G705"/>
  <c r="G706"/>
  <c r="G707"/>
  <c r="G708"/>
  <c r="G709"/>
  <c r="G710"/>
  <c r="G711"/>
  <c r="G712"/>
  <c r="G713"/>
  <c r="G680"/>
  <c r="G681"/>
  <c r="G682"/>
  <c r="G683"/>
  <c r="G684"/>
  <c r="G685"/>
  <c r="G686"/>
  <c r="G687"/>
  <c r="G688"/>
  <c r="G689"/>
  <c r="G690"/>
  <c r="G691"/>
  <c r="G692"/>
  <c r="G661"/>
  <c r="G662"/>
  <c r="G663"/>
  <c r="G664"/>
  <c r="G665"/>
  <c r="G666"/>
  <c r="G667"/>
  <c r="G668"/>
  <c r="G669"/>
  <c r="G670"/>
  <c r="G671"/>
  <c r="G672"/>
  <c r="G673"/>
  <c r="G642"/>
  <c r="G643"/>
  <c r="G644"/>
  <c r="G645"/>
  <c r="G646"/>
  <c r="G647"/>
  <c r="G648"/>
  <c r="G649"/>
  <c r="G650"/>
  <c r="G651"/>
  <c r="G652"/>
  <c r="G653"/>
  <c r="G654"/>
  <c r="G623"/>
  <c r="G624"/>
  <c r="G625"/>
  <c r="G626"/>
  <c r="G627"/>
  <c r="G628"/>
  <c r="G629"/>
  <c r="G630"/>
  <c r="G631"/>
  <c r="G632"/>
  <c r="G633"/>
  <c r="G634"/>
  <c r="G635"/>
  <c r="G604"/>
  <c r="G605"/>
  <c r="G606"/>
  <c r="G607"/>
  <c r="G608"/>
  <c r="G609"/>
  <c r="G610"/>
  <c r="G611"/>
  <c r="G612"/>
  <c r="G613"/>
  <c r="G614"/>
  <c r="G615"/>
  <c r="G616"/>
  <c r="G585"/>
  <c r="G586"/>
  <c r="G587"/>
  <c r="G588"/>
  <c r="G589"/>
  <c r="G590"/>
  <c r="G591"/>
  <c r="G592"/>
  <c r="G593"/>
  <c r="G594"/>
  <c r="G595"/>
  <c r="G596"/>
  <c r="G597"/>
  <c r="G578"/>
  <c r="G566"/>
  <c r="G567"/>
  <c r="G568"/>
  <c r="G569"/>
  <c r="G570"/>
  <c r="G571"/>
  <c r="G572"/>
  <c r="G573"/>
  <c r="G574"/>
  <c r="G575"/>
  <c r="G576"/>
  <c r="G577"/>
  <c r="G547"/>
  <c r="G548"/>
  <c r="G549"/>
  <c r="G550"/>
  <c r="G551"/>
  <c r="G552"/>
  <c r="G553"/>
  <c r="G554"/>
  <c r="G555"/>
  <c r="G556"/>
  <c r="G557"/>
  <c r="G558"/>
  <c r="G559"/>
  <c r="G528"/>
  <c r="G529"/>
  <c r="G530"/>
  <c r="G531"/>
  <c r="G532"/>
  <c r="G533"/>
  <c r="G534"/>
  <c r="G535"/>
  <c r="G536"/>
  <c r="G537"/>
  <c r="G538"/>
  <c r="G539"/>
  <c r="G540"/>
  <c r="G509"/>
  <c r="G510"/>
  <c r="G511"/>
  <c r="G512"/>
  <c r="G513"/>
  <c r="G514"/>
  <c r="G515"/>
  <c r="G516"/>
  <c r="G517"/>
  <c r="G518"/>
  <c r="G519"/>
  <c r="G520"/>
  <c r="G521"/>
  <c r="G490"/>
  <c r="G491"/>
  <c r="G492"/>
  <c r="G493"/>
  <c r="G494"/>
  <c r="G495"/>
  <c r="G496"/>
  <c r="G497"/>
  <c r="G498"/>
  <c r="G499"/>
  <c r="G500"/>
  <c r="G501"/>
  <c r="G502"/>
  <c r="G471"/>
  <c r="G472"/>
  <c r="G473"/>
  <c r="G474"/>
  <c r="G475"/>
  <c r="G476"/>
  <c r="G477"/>
  <c r="G478"/>
  <c r="G479"/>
  <c r="G480"/>
  <c r="G481"/>
  <c r="G482"/>
  <c r="G483"/>
  <c r="G452"/>
  <c r="G453"/>
  <c r="G454"/>
  <c r="G455"/>
  <c r="G456"/>
  <c r="G457"/>
  <c r="G458"/>
  <c r="G459"/>
  <c r="G460"/>
  <c r="G461"/>
  <c r="G462"/>
  <c r="G463"/>
  <c r="G464"/>
  <c r="G433"/>
  <c r="G434"/>
  <c r="G435"/>
  <c r="G436"/>
  <c r="G437"/>
  <c r="G438"/>
  <c r="G439"/>
  <c r="G440"/>
  <c r="G441"/>
  <c r="G442"/>
  <c r="G443"/>
  <c r="G444"/>
  <c r="G445"/>
  <c r="G414"/>
  <c r="G415"/>
  <c r="G416"/>
  <c r="G417"/>
  <c r="G418"/>
  <c r="G419"/>
  <c r="G420"/>
  <c r="G421"/>
  <c r="G422"/>
  <c r="G423"/>
  <c r="G424"/>
  <c r="G425"/>
  <c r="G426"/>
  <c r="G395"/>
  <c r="G396"/>
  <c r="G397"/>
  <c r="G398"/>
  <c r="G399"/>
  <c r="G400"/>
  <c r="G401"/>
  <c r="G402"/>
  <c r="G403"/>
  <c r="G404"/>
  <c r="G405"/>
  <c r="G406"/>
  <c r="G407"/>
  <c r="G374"/>
  <c r="G375"/>
  <c r="G376"/>
  <c r="G377"/>
  <c r="G378"/>
  <c r="G379"/>
  <c r="G380"/>
  <c r="G381"/>
  <c r="G382"/>
  <c r="G383"/>
  <c r="G384"/>
  <c r="G385"/>
  <c r="G386"/>
  <c r="G355"/>
  <c r="G356"/>
  <c r="G357"/>
  <c r="G358"/>
  <c r="G359"/>
  <c r="G360"/>
  <c r="G361"/>
  <c r="G362"/>
  <c r="G363"/>
  <c r="G364"/>
  <c r="G365"/>
  <c r="G366"/>
  <c r="G367"/>
  <c r="G336"/>
  <c r="G337"/>
  <c r="G338"/>
  <c r="G339"/>
  <c r="G340"/>
  <c r="G341"/>
  <c r="G342"/>
  <c r="G343"/>
  <c r="G344"/>
  <c r="G345"/>
  <c r="G346"/>
  <c r="G347"/>
  <c r="G348"/>
  <c r="G317"/>
  <c r="G318"/>
  <c r="G319"/>
  <c r="G320"/>
  <c r="G321"/>
  <c r="G322"/>
  <c r="G323"/>
  <c r="G324"/>
  <c r="G325"/>
  <c r="G326"/>
  <c r="G327"/>
  <c r="G328"/>
  <c r="G329"/>
  <c r="G298"/>
  <c r="G299"/>
  <c r="G300"/>
  <c r="G301"/>
  <c r="G302"/>
  <c r="G303"/>
  <c r="G304"/>
  <c r="G305"/>
  <c r="G306"/>
  <c r="G307"/>
  <c r="G308"/>
  <c r="G309"/>
  <c r="G310"/>
  <c r="G279"/>
  <c r="G280"/>
  <c r="G281"/>
  <c r="G282"/>
  <c r="G283"/>
  <c r="G284"/>
  <c r="G285"/>
  <c r="G286"/>
  <c r="G287"/>
  <c r="G288"/>
  <c r="G289"/>
  <c r="G290"/>
  <c r="G291"/>
  <c r="G260"/>
  <c r="G261"/>
  <c r="G262"/>
  <c r="G263"/>
  <c r="G264"/>
  <c r="G265"/>
  <c r="G266"/>
  <c r="G267"/>
  <c r="G268"/>
  <c r="G269"/>
  <c r="G270"/>
  <c r="G271"/>
  <c r="G272"/>
  <c r="G241"/>
  <c r="G242"/>
  <c r="G243"/>
  <c r="G244"/>
  <c r="G245"/>
  <c r="G246"/>
  <c r="G247"/>
  <c r="G248"/>
  <c r="G249"/>
  <c r="G250"/>
  <c r="G251"/>
  <c r="G252"/>
  <c r="G253"/>
  <c r="G222"/>
  <c r="G223"/>
  <c r="G224"/>
  <c r="G225"/>
  <c r="G226"/>
  <c r="G227"/>
  <c r="G228"/>
  <c r="G229"/>
  <c r="G230"/>
  <c r="G231"/>
  <c r="G232"/>
  <c r="G233"/>
  <c r="G234"/>
  <c r="G203"/>
  <c r="G204"/>
  <c r="G205"/>
  <c r="G206"/>
  <c r="G207"/>
  <c r="G208"/>
  <c r="G209"/>
  <c r="G210"/>
  <c r="G211"/>
  <c r="G212"/>
  <c r="G213"/>
  <c r="G214"/>
  <c r="G215"/>
  <c r="G184"/>
  <c r="G185"/>
  <c r="G186"/>
  <c r="G187"/>
  <c r="G188"/>
  <c r="G189"/>
  <c r="G190"/>
  <c r="G191"/>
  <c r="G192"/>
  <c r="G193"/>
  <c r="G194"/>
  <c r="G195"/>
  <c r="G196"/>
  <c r="G165"/>
  <c r="G166"/>
  <c r="G167"/>
  <c r="G168"/>
  <c r="G169"/>
  <c r="G170"/>
  <c r="G171"/>
  <c r="G172"/>
  <c r="G173"/>
  <c r="G174"/>
  <c r="G175"/>
  <c r="G176"/>
  <c r="G177"/>
  <c r="G146"/>
  <c r="G147"/>
  <c r="G148"/>
  <c r="G149"/>
  <c r="G150"/>
  <c r="G151"/>
  <c r="G152"/>
  <c r="G153"/>
  <c r="G154"/>
  <c r="G155"/>
  <c r="G156"/>
  <c r="G157"/>
  <c r="G158"/>
  <c r="G127"/>
  <c r="G128"/>
  <c r="G129"/>
  <c r="G130"/>
  <c r="G131"/>
  <c r="G132"/>
  <c r="G133"/>
  <c r="G134"/>
  <c r="G135"/>
  <c r="G136"/>
  <c r="G137"/>
  <c r="G138"/>
  <c r="G139"/>
  <c r="G108"/>
  <c r="G109"/>
  <c r="G110"/>
  <c r="G111"/>
  <c r="G112"/>
  <c r="G113"/>
  <c r="G114"/>
  <c r="G115"/>
  <c r="G116"/>
  <c r="G117"/>
  <c r="G118"/>
  <c r="G119"/>
  <c r="G120"/>
  <c r="G89"/>
  <c r="G90"/>
  <c r="G91"/>
  <c r="G92"/>
  <c r="G93"/>
  <c r="G94"/>
  <c r="G95"/>
  <c r="G96"/>
  <c r="G97"/>
  <c r="G98"/>
  <c r="G99"/>
  <c r="G100"/>
  <c r="G101"/>
  <c r="G68"/>
  <c r="G69"/>
  <c r="G70"/>
  <c r="G71"/>
  <c r="G72"/>
  <c r="G73"/>
  <c r="G74"/>
  <c r="G75"/>
  <c r="G76"/>
  <c r="G77"/>
  <c r="G78"/>
  <c r="G79"/>
  <c r="G80"/>
  <c r="G49"/>
  <c r="G50"/>
  <c r="G51"/>
  <c r="G52"/>
  <c r="G53"/>
  <c r="G54"/>
  <c r="G55"/>
  <c r="G56"/>
  <c r="G57"/>
  <c r="G58"/>
  <c r="G59"/>
  <c r="G60"/>
  <c r="G61"/>
  <c r="G23"/>
  <c r="G11"/>
  <c r="G12"/>
  <c r="G13"/>
  <c r="G14"/>
  <c r="G15"/>
  <c r="G16"/>
  <c r="G17"/>
  <c r="G18"/>
  <c r="G19"/>
  <c r="G20"/>
  <c r="G21"/>
  <c r="G22"/>
  <c r="G30"/>
  <c r="G31"/>
  <c r="G32"/>
  <c r="G33"/>
  <c r="G34"/>
  <c r="G35"/>
  <c r="G36"/>
  <c r="G37"/>
  <c r="G38"/>
  <c r="G39"/>
  <c r="G40"/>
  <c r="G41"/>
  <c r="G42"/>
  <c r="G1047"/>
  <c r="G1048"/>
  <c r="G1049"/>
  <c r="G1050"/>
  <c r="G1051"/>
  <c r="G1052"/>
  <c r="G1053"/>
  <c r="G1054"/>
  <c r="G1055"/>
  <c r="G1056"/>
  <c r="G1057"/>
  <c r="G1058"/>
  <c r="G1059"/>
  <c r="I998"/>
  <c r="I997"/>
  <c r="I996"/>
  <c r="I995"/>
  <c r="I994"/>
  <c r="I993"/>
  <c r="I992"/>
  <c r="I991"/>
  <c r="I990"/>
  <c r="I989"/>
  <c r="I988"/>
  <c r="I987"/>
  <c r="I986"/>
  <c r="I979"/>
  <c r="I978"/>
  <c r="I977"/>
  <c r="I976"/>
  <c r="I975"/>
  <c r="I974"/>
  <c r="I973"/>
  <c r="I972"/>
  <c r="I971"/>
  <c r="I970"/>
  <c r="I969"/>
  <c r="I968"/>
  <c r="I967"/>
  <c r="I960"/>
  <c r="I959"/>
  <c r="I958"/>
  <c r="I957"/>
  <c r="I956"/>
  <c r="I955"/>
  <c r="I954"/>
  <c r="I953"/>
  <c r="I952"/>
  <c r="I951"/>
  <c r="I950"/>
  <c r="I949"/>
  <c r="I948"/>
  <c r="I941"/>
  <c r="I940"/>
  <c r="I939"/>
  <c r="I938"/>
  <c r="I937"/>
  <c r="I936"/>
  <c r="I935"/>
  <c r="I934"/>
  <c r="I933"/>
  <c r="I932"/>
  <c r="I931"/>
  <c r="I930"/>
  <c r="I929"/>
  <c r="I922"/>
  <c r="I921"/>
  <c r="I920"/>
  <c r="I919"/>
  <c r="I918"/>
  <c r="I917"/>
  <c r="I916"/>
  <c r="I915"/>
  <c r="I914"/>
  <c r="I913"/>
  <c r="I912"/>
  <c r="I911"/>
  <c r="I910"/>
  <c r="I903"/>
  <c r="I902"/>
  <c r="I901"/>
  <c r="I900"/>
  <c r="I899"/>
  <c r="I898"/>
  <c r="I897"/>
  <c r="I896"/>
  <c r="I895"/>
  <c r="I894"/>
  <c r="I893"/>
  <c r="I892"/>
  <c r="I891"/>
  <c r="I884"/>
  <c r="I883"/>
  <c r="I882"/>
  <c r="I881"/>
  <c r="I880"/>
  <c r="I879"/>
  <c r="I878"/>
  <c r="I877"/>
  <c r="I876"/>
  <c r="I875"/>
  <c r="I874"/>
  <c r="I873"/>
  <c r="I872"/>
  <c r="I865"/>
  <c r="I864"/>
  <c r="I863"/>
  <c r="I862"/>
  <c r="I861"/>
  <c r="I860"/>
  <c r="I859"/>
  <c r="I858"/>
  <c r="I857"/>
  <c r="I856"/>
  <c r="I855"/>
  <c r="I854"/>
  <c r="I853"/>
  <c r="I846"/>
  <c r="I845"/>
  <c r="I844"/>
  <c r="I843"/>
  <c r="I842"/>
  <c r="I841"/>
  <c r="I840"/>
  <c r="I839"/>
  <c r="I838"/>
  <c r="I837"/>
  <c r="I836"/>
  <c r="I835"/>
  <c r="I834"/>
  <c r="I827"/>
  <c r="I826"/>
  <c r="I825"/>
  <c r="I824"/>
  <c r="I823"/>
  <c r="I822"/>
  <c r="I821"/>
  <c r="I820"/>
  <c r="I819"/>
  <c r="I818"/>
  <c r="I817"/>
  <c r="I816"/>
  <c r="I815"/>
  <c r="I808"/>
  <c r="I807"/>
  <c r="I806"/>
  <c r="I805"/>
  <c r="I804"/>
  <c r="I803"/>
  <c r="I802"/>
  <c r="I801"/>
  <c r="I800"/>
  <c r="I799"/>
  <c r="I798"/>
  <c r="I797"/>
  <c r="I796"/>
  <c r="I789"/>
  <c r="I788"/>
  <c r="I787"/>
  <c r="I786"/>
  <c r="I785"/>
  <c r="I784"/>
  <c r="I783"/>
  <c r="I782"/>
  <c r="I781"/>
  <c r="I780"/>
  <c r="I779"/>
  <c r="I778"/>
  <c r="I777"/>
  <c r="I770"/>
  <c r="I769"/>
  <c r="I768"/>
  <c r="I767"/>
  <c r="I766"/>
  <c r="I765"/>
  <c r="I764"/>
  <c r="I763"/>
  <c r="I762"/>
  <c r="I761"/>
  <c r="I760"/>
  <c r="I759"/>
  <c r="I758"/>
  <c r="I751"/>
  <c r="I750"/>
  <c r="I749"/>
  <c r="I748"/>
  <c r="I747"/>
  <c r="I746"/>
  <c r="I745"/>
  <c r="I744"/>
  <c r="I743"/>
  <c r="I742"/>
  <c r="I741"/>
  <c r="I740"/>
  <c r="I739"/>
  <c r="I732"/>
  <c r="I731"/>
  <c r="I730"/>
  <c r="I729"/>
  <c r="I728"/>
  <c r="I727"/>
  <c r="I726"/>
  <c r="I725"/>
  <c r="I724"/>
  <c r="I723"/>
  <c r="I722"/>
  <c r="I721"/>
  <c r="I720"/>
  <c r="I692"/>
  <c r="I691"/>
  <c r="I690"/>
  <c r="I689"/>
  <c r="I688"/>
  <c r="I687"/>
  <c r="I686"/>
  <c r="I685"/>
  <c r="I684"/>
  <c r="I683"/>
  <c r="I682"/>
  <c r="I681"/>
  <c r="I680"/>
  <c r="I673"/>
  <c r="I672"/>
  <c r="I671"/>
  <c r="I670"/>
  <c r="I669"/>
  <c r="I668"/>
  <c r="I667"/>
  <c r="I666"/>
  <c r="I665"/>
  <c r="I664"/>
  <c r="I663"/>
  <c r="I662"/>
  <c r="I661"/>
  <c r="I654"/>
  <c r="I653"/>
  <c r="I652"/>
  <c r="I651"/>
  <c r="I650"/>
  <c r="I649"/>
  <c r="I648"/>
  <c r="I647"/>
  <c r="I646"/>
  <c r="I645"/>
  <c r="I644"/>
  <c r="I643"/>
  <c r="I642"/>
  <c r="I635"/>
  <c r="I634"/>
  <c r="I633"/>
  <c r="I632"/>
  <c r="I631"/>
  <c r="I630"/>
  <c r="I629"/>
  <c r="I628"/>
  <c r="I627"/>
  <c r="I626"/>
  <c r="I625"/>
  <c r="I624"/>
  <c r="I623"/>
  <c r="I616"/>
  <c r="I615"/>
  <c r="I614"/>
  <c r="I613"/>
  <c r="I612"/>
  <c r="I611"/>
  <c r="I610"/>
  <c r="I609"/>
  <c r="I608"/>
  <c r="I607"/>
  <c r="I606"/>
  <c r="I605"/>
  <c r="I604"/>
  <c r="I597"/>
  <c r="I596"/>
  <c r="I595"/>
  <c r="I594"/>
  <c r="I593"/>
  <c r="I592"/>
  <c r="I591"/>
  <c r="I590"/>
  <c r="I589"/>
  <c r="I588"/>
  <c r="I587"/>
  <c r="I586"/>
  <c r="I585"/>
  <c r="I578"/>
  <c r="I577"/>
  <c r="I576"/>
  <c r="I575"/>
  <c r="I574"/>
  <c r="I573"/>
  <c r="I572"/>
  <c r="I571"/>
  <c r="I570"/>
  <c r="I569"/>
  <c r="I568"/>
  <c r="I567"/>
  <c r="I566"/>
  <c r="I559"/>
  <c r="I558"/>
  <c r="I557"/>
  <c r="I556"/>
  <c r="I555"/>
  <c r="I554"/>
  <c r="I553"/>
  <c r="I552"/>
  <c r="I551"/>
  <c r="I550"/>
  <c r="I549"/>
  <c r="I548"/>
  <c r="I547"/>
  <c r="I540"/>
  <c r="I539"/>
  <c r="I538"/>
  <c r="I537"/>
  <c r="I536"/>
  <c r="I535"/>
  <c r="I534"/>
  <c r="I533"/>
  <c r="I532"/>
  <c r="I531"/>
  <c r="I530"/>
  <c r="I529"/>
  <c r="I528"/>
  <c r="I521"/>
  <c r="I520"/>
  <c r="I519"/>
  <c r="I518"/>
  <c r="I517"/>
  <c r="I516"/>
  <c r="I515"/>
  <c r="I514"/>
  <c r="I513"/>
  <c r="I512"/>
  <c r="I511"/>
  <c r="I510"/>
  <c r="I509"/>
  <c r="I502"/>
  <c r="I501"/>
  <c r="I500"/>
  <c r="I499"/>
  <c r="I498"/>
  <c r="I497"/>
  <c r="I496"/>
  <c r="I495"/>
  <c r="I494"/>
  <c r="I493"/>
  <c r="I492"/>
  <c r="I491"/>
  <c r="I490"/>
  <c r="I483"/>
  <c r="I482"/>
  <c r="I481"/>
  <c r="I480"/>
  <c r="I479"/>
  <c r="I478"/>
  <c r="I477"/>
  <c r="I476"/>
  <c r="I475"/>
  <c r="I474"/>
  <c r="I473"/>
  <c r="I472"/>
  <c r="I471"/>
  <c r="I464"/>
  <c r="I463"/>
  <c r="I462"/>
  <c r="I461"/>
  <c r="I460"/>
  <c r="I459"/>
  <c r="I458"/>
  <c r="I457"/>
  <c r="I456"/>
  <c r="I455"/>
  <c r="I454"/>
  <c r="I453"/>
  <c r="I452"/>
  <c r="I445"/>
  <c r="I444"/>
  <c r="I443"/>
  <c r="I442"/>
  <c r="I441"/>
  <c r="I440"/>
  <c r="I439"/>
  <c r="I438"/>
  <c r="I437"/>
  <c r="I436"/>
  <c r="I435"/>
  <c r="I434"/>
  <c r="I433"/>
  <c r="I426"/>
  <c r="I425"/>
  <c r="I424"/>
  <c r="I423"/>
  <c r="I422"/>
  <c r="I421"/>
  <c r="I420"/>
  <c r="I419"/>
  <c r="I418"/>
  <c r="I417"/>
  <c r="I416"/>
  <c r="I415"/>
  <c r="I414"/>
  <c r="I407"/>
  <c r="P407"/>
  <c r="N407"/>
  <c r="M407"/>
  <c r="L407"/>
  <c r="K407"/>
  <c r="P406"/>
  <c r="N406"/>
  <c r="M406"/>
  <c r="L406"/>
  <c r="K406"/>
  <c r="I406"/>
  <c r="P405"/>
  <c r="N405"/>
  <c r="M405"/>
  <c r="L405"/>
  <c r="K405"/>
  <c r="I405"/>
  <c r="P404"/>
  <c r="N404"/>
  <c r="M404"/>
  <c r="L404"/>
  <c r="K404"/>
  <c r="I404"/>
  <c r="P403"/>
  <c r="N403"/>
  <c r="M403"/>
  <c r="L403"/>
  <c r="K403"/>
  <c r="I403"/>
  <c r="P402"/>
  <c r="N402"/>
  <c r="M402"/>
  <c r="L402"/>
  <c r="K402"/>
  <c r="I402"/>
  <c r="P401"/>
  <c r="N401"/>
  <c r="M401"/>
  <c r="L401"/>
  <c r="K401"/>
  <c r="I401"/>
  <c r="P400"/>
  <c r="N400"/>
  <c r="M400"/>
  <c r="L400"/>
  <c r="K400"/>
  <c r="I400"/>
  <c r="P399"/>
  <c r="N399"/>
  <c r="M399"/>
  <c r="L399"/>
  <c r="K399"/>
  <c r="I399"/>
  <c r="P398"/>
  <c r="N398"/>
  <c r="M398"/>
  <c r="L398"/>
  <c r="K398"/>
  <c r="I398"/>
  <c r="P397"/>
  <c r="N397"/>
  <c r="M397"/>
  <c r="L397"/>
  <c r="K397"/>
  <c r="I397"/>
  <c r="I396"/>
  <c r="P396"/>
  <c r="N396"/>
  <c r="M396"/>
  <c r="L396"/>
  <c r="K396"/>
  <c r="I395"/>
  <c r="P395"/>
  <c r="N395"/>
  <c r="M395"/>
  <c r="L395"/>
  <c r="K395"/>
  <c r="I713"/>
  <c r="I712"/>
  <c r="I711"/>
  <c r="I710"/>
  <c r="I709"/>
  <c r="I708"/>
  <c r="I707"/>
  <c r="I706"/>
  <c r="I705"/>
  <c r="I704"/>
  <c r="I703"/>
  <c r="I702"/>
  <c r="I701"/>
  <c r="P89"/>
  <c r="N89"/>
  <c r="M89"/>
  <c r="L89"/>
  <c r="K89"/>
  <c r="P101"/>
  <c r="N101"/>
  <c r="M101"/>
  <c r="L101"/>
  <c r="K101"/>
  <c r="P100"/>
  <c r="N100"/>
  <c r="M100"/>
  <c r="L100"/>
  <c r="K100"/>
  <c r="P99"/>
  <c r="N99"/>
  <c r="M99"/>
  <c r="L99"/>
  <c r="K99"/>
  <c r="P98"/>
  <c r="N98"/>
  <c r="M98"/>
  <c r="L98"/>
  <c r="K98"/>
  <c r="P97"/>
  <c r="N97"/>
  <c r="M97"/>
  <c r="L97"/>
  <c r="K97"/>
  <c r="P96"/>
  <c r="N96"/>
  <c r="M96"/>
  <c r="L96"/>
  <c r="K96"/>
  <c r="P95"/>
  <c r="N95"/>
  <c r="M95"/>
  <c r="L95"/>
  <c r="K95"/>
  <c r="P94"/>
  <c r="N94"/>
  <c r="M94"/>
  <c r="L94"/>
  <c r="K94"/>
  <c r="P93"/>
  <c r="N93"/>
  <c r="M93"/>
  <c r="L93"/>
  <c r="K93"/>
  <c r="P92"/>
  <c r="N92"/>
  <c r="M92"/>
  <c r="L92"/>
  <c r="K92"/>
  <c r="P91"/>
  <c r="N91"/>
  <c r="M91"/>
  <c r="L91"/>
  <c r="K91"/>
  <c r="P90"/>
  <c r="N90"/>
  <c r="M90"/>
  <c r="L90"/>
  <c r="K90"/>
  <c r="I49"/>
  <c r="I42"/>
  <c r="P42"/>
  <c r="P41"/>
  <c r="P40"/>
  <c r="P39"/>
  <c r="P38"/>
  <c r="P37"/>
  <c r="P36"/>
  <c r="P35"/>
  <c r="P34"/>
  <c r="P33"/>
  <c r="P32"/>
  <c r="P31"/>
  <c r="I30"/>
  <c r="P30"/>
  <c r="N1009"/>
  <c r="M1009"/>
  <c r="L1009"/>
  <c r="K1009"/>
  <c r="I1009"/>
  <c r="P1009"/>
  <c r="K1010"/>
  <c r="L1010"/>
  <c r="M1010"/>
  <c r="N1010"/>
  <c r="P1010"/>
  <c r="K1011"/>
  <c r="L1011"/>
  <c r="M1011"/>
  <c r="N1011"/>
  <c r="P1011"/>
  <c r="K1012"/>
  <c r="L1012"/>
  <c r="M1012"/>
  <c r="N1012"/>
  <c r="P1012"/>
  <c r="K1013"/>
  <c r="L1013"/>
  <c r="M1013"/>
  <c r="N1013"/>
  <c r="P1013"/>
  <c r="K1014"/>
  <c r="L1014"/>
  <c r="M1014"/>
  <c r="N1014"/>
  <c r="P1014"/>
  <c r="K1015"/>
  <c r="L1015"/>
  <c r="M1015"/>
  <c r="N1015"/>
  <c r="P1015"/>
  <c r="K1016"/>
  <c r="L1016"/>
  <c r="M1016"/>
  <c r="N1016"/>
  <c r="P1016"/>
  <c r="K1017"/>
  <c r="L1017"/>
  <c r="M1017"/>
  <c r="N1017"/>
  <c r="P1017"/>
  <c r="K1018"/>
  <c r="L1018"/>
  <c r="M1018"/>
  <c r="N1018"/>
  <c r="P1018"/>
  <c r="K1019"/>
  <c r="L1019"/>
  <c r="M1019"/>
  <c r="N1019"/>
  <c r="P1019"/>
  <c r="K1020"/>
  <c r="L1020"/>
  <c r="M1020"/>
  <c r="N1020"/>
  <c r="P1020"/>
  <c r="K1021"/>
  <c r="L1021"/>
  <c r="M1021"/>
  <c r="N1021"/>
  <c r="I1021"/>
  <c r="P1021"/>
  <c r="I1028"/>
  <c r="I1047"/>
  <c r="I1058"/>
  <c r="N11"/>
  <c r="M11"/>
  <c r="L11"/>
  <c r="K13"/>
  <c r="K23"/>
  <c r="L23"/>
  <c r="M23"/>
  <c r="N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N16"/>
  <c r="M16"/>
  <c r="L17"/>
  <c r="K17"/>
  <c r="L16"/>
  <c r="K16"/>
  <c r="N15"/>
  <c r="M15"/>
  <c r="L15"/>
  <c r="K15"/>
  <c r="N14"/>
  <c r="N13"/>
  <c r="M13"/>
  <c r="L13"/>
  <c r="M14"/>
  <c r="L14"/>
  <c r="K14"/>
  <c r="K12"/>
  <c r="N12"/>
  <c r="M12"/>
  <c r="L12"/>
  <c r="K11"/>
  <c r="P11"/>
  <c r="P12"/>
  <c r="I13"/>
  <c r="P13"/>
  <c r="I14"/>
  <c r="P14"/>
  <c r="I15"/>
  <c r="P15"/>
  <c r="I16"/>
  <c r="P16"/>
  <c r="I17"/>
  <c r="P17"/>
  <c r="I18"/>
  <c r="P18"/>
  <c r="I19"/>
  <c r="P19"/>
  <c r="I20"/>
  <c r="P20"/>
  <c r="I21"/>
  <c r="P21"/>
  <c r="I22"/>
  <c r="P22"/>
  <c r="I23"/>
  <c r="P23"/>
  <c r="I31"/>
  <c r="I32"/>
  <c r="I33"/>
  <c r="I34"/>
  <c r="I35"/>
  <c r="I36"/>
  <c r="I37"/>
  <c r="I38"/>
  <c r="I39"/>
  <c r="I40"/>
  <c r="I41"/>
  <c r="I50"/>
  <c r="I51"/>
  <c r="I52"/>
  <c r="I53"/>
  <c r="I54"/>
  <c r="I55"/>
  <c r="I56"/>
  <c r="I57"/>
  <c r="I58"/>
  <c r="I59"/>
  <c r="I60"/>
  <c r="I61"/>
  <c r="I68"/>
  <c r="I69"/>
  <c r="I70"/>
  <c r="I71"/>
  <c r="I72"/>
  <c r="I73"/>
  <c r="I74"/>
  <c r="I75"/>
  <c r="I76"/>
  <c r="I77"/>
  <c r="I78"/>
  <c r="I79"/>
  <c r="I80"/>
  <c r="I89"/>
  <c r="I90"/>
  <c r="I91"/>
  <c r="I92"/>
  <c r="I93"/>
  <c r="I94"/>
  <c r="I95"/>
  <c r="I96"/>
  <c r="I97"/>
  <c r="I98"/>
  <c r="I99"/>
  <c r="I100"/>
  <c r="I101"/>
  <c r="I108"/>
  <c r="I109"/>
  <c r="I110"/>
  <c r="I111"/>
  <c r="I112"/>
  <c r="I113"/>
  <c r="I114"/>
  <c r="I115"/>
  <c r="I116"/>
  <c r="I117"/>
  <c r="I118"/>
  <c r="I119"/>
  <c r="I120"/>
  <c r="I127"/>
  <c r="I128"/>
  <c r="I129"/>
  <c r="I130"/>
  <c r="I131"/>
  <c r="I132"/>
  <c r="I133"/>
  <c r="I134"/>
  <c r="I135"/>
  <c r="I136"/>
  <c r="I137"/>
  <c r="I138"/>
  <c r="I139"/>
  <c r="I146"/>
  <c r="I147"/>
  <c r="I148"/>
  <c r="I149"/>
  <c r="I150"/>
  <c r="I151"/>
  <c r="I152"/>
  <c r="I153"/>
  <c r="I154"/>
  <c r="I155"/>
  <c r="I156"/>
  <c r="I157"/>
  <c r="I158"/>
  <c r="I165"/>
  <c r="I166"/>
  <c r="I167"/>
  <c r="I168"/>
  <c r="I169"/>
  <c r="I170"/>
  <c r="I171"/>
  <c r="I172"/>
  <c r="I173"/>
  <c r="I174"/>
  <c r="I175"/>
  <c r="I176"/>
  <c r="I177"/>
  <c r="I184"/>
  <c r="I185"/>
  <c r="I186"/>
  <c r="I187"/>
  <c r="I188"/>
  <c r="I189"/>
  <c r="I190"/>
  <c r="I191"/>
  <c r="I192"/>
  <c r="I193"/>
  <c r="I194"/>
  <c r="I195"/>
  <c r="I196"/>
  <c r="I203"/>
  <c r="I204"/>
  <c r="I205"/>
  <c r="I206"/>
  <c r="I207"/>
  <c r="I208"/>
  <c r="I209"/>
  <c r="I210"/>
  <c r="I211"/>
  <c r="I212"/>
  <c r="I213"/>
  <c r="I214"/>
  <c r="I215"/>
  <c r="I222"/>
  <c r="I223"/>
  <c r="I224"/>
  <c r="I225"/>
  <c r="I226"/>
  <c r="I227"/>
  <c r="I228"/>
  <c r="I229"/>
  <c r="I230"/>
  <c r="I231"/>
  <c r="I232"/>
  <c r="I233"/>
  <c r="I234"/>
  <c r="I241"/>
  <c r="I242"/>
  <c r="I243"/>
  <c r="I244"/>
  <c r="I245"/>
  <c r="I246"/>
  <c r="I247"/>
  <c r="I248"/>
  <c r="I249"/>
  <c r="I250"/>
  <c r="I251"/>
  <c r="I252"/>
  <c r="I253"/>
  <c r="I261"/>
  <c r="I262"/>
  <c r="I263"/>
  <c r="I264"/>
  <c r="I265"/>
  <c r="I266"/>
  <c r="I267"/>
  <c r="I268"/>
  <c r="I269"/>
  <c r="I270"/>
  <c r="I271"/>
  <c r="I272"/>
  <c r="I280"/>
  <c r="I281"/>
  <c r="I282"/>
  <c r="I283"/>
  <c r="I284"/>
  <c r="I285"/>
  <c r="I286"/>
  <c r="I287"/>
  <c r="I288"/>
  <c r="I289"/>
  <c r="I290"/>
  <c r="I291"/>
  <c r="I298"/>
  <c r="I299"/>
  <c r="I300"/>
  <c r="I301"/>
  <c r="I302"/>
  <c r="I303"/>
  <c r="I304"/>
  <c r="I305"/>
  <c r="I306"/>
  <c r="I307"/>
  <c r="I308"/>
  <c r="I309"/>
  <c r="I310"/>
  <c r="I317"/>
  <c r="I318"/>
  <c r="I319"/>
  <c r="I320"/>
  <c r="I321"/>
  <c r="I322"/>
  <c r="I323"/>
  <c r="I324"/>
  <c r="I325"/>
  <c r="I326"/>
  <c r="I327"/>
  <c r="I328"/>
  <c r="I329"/>
  <c r="I336"/>
  <c r="I337"/>
  <c r="I338"/>
  <c r="I339"/>
  <c r="I340"/>
  <c r="I341"/>
  <c r="I342"/>
  <c r="I343"/>
  <c r="I344"/>
  <c r="I345"/>
  <c r="I346"/>
  <c r="I347"/>
  <c r="I348"/>
  <c r="I355"/>
  <c r="I356"/>
  <c r="I357"/>
  <c r="I358"/>
  <c r="I359"/>
  <c r="I360"/>
  <c r="I361"/>
  <c r="I362"/>
  <c r="I363"/>
  <c r="I364"/>
  <c r="I365"/>
  <c r="I366"/>
  <c r="I367"/>
  <c r="I374"/>
  <c r="I375"/>
  <c r="I376"/>
  <c r="I377"/>
  <c r="I378"/>
  <c r="I379"/>
  <c r="I380"/>
  <c r="I381"/>
  <c r="I382"/>
  <c r="I383"/>
  <c r="I384"/>
  <c r="I385"/>
  <c r="I386"/>
  <c r="I1010"/>
  <c r="I1011"/>
  <c r="I1012"/>
  <c r="I1013"/>
  <c r="I1014"/>
  <c r="I1015"/>
  <c r="I1016"/>
  <c r="I1017"/>
  <c r="I1018"/>
  <c r="I1019"/>
  <c r="I1020"/>
  <c r="I1029"/>
  <c r="I1030"/>
  <c r="I1031"/>
  <c r="I1032"/>
  <c r="I1033"/>
  <c r="I1034"/>
  <c r="I1035"/>
  <c r="I1036"/>
  <c r="I1037"/>
  <c r="I1038"/>
  <c r="I1039"/>
  <c r="I1040"/>
  <c r="I1048"/>
  <c r="I1049"/>
  <c r="I1050"/>
  <c r="I1051"/>
  <c r="I1052"/>
  <c r="I1053"/>
  <c r="I1054"/>
  <c r="I1055"/>
  <c r="I1056"/>
  <c r="I1057"/>
  <c r="I1059"/>
  <c r="H1219"/>
  <c r="H1120"/>
  <c r="M13" i="5" l="1"/>
  <c r="M30" i="4"/>
  <c r="M34"/>
  <c r="M38"/>
  <c r="K60"/>
  <c r="K56"/>
  <c r="K52"/>
  <c r="M30" i="5"/>
  <c r="M32"/>
  <c r="M39"/>
  <c r="M18"/>
  <c r="H231" i="9"/>
  <c r="M221"/>
  <c r="M133"/>
  <c r="G49" i="4"/>
  <c r="G51"/>
  <c r="G53"/>
  <c r="G55"/>
  <c r="G57"/>
  <c r="G59"/>
  <c r="M48"/>
  <c r="I48"/>
  <c r="M49"/>
  <c r="M51"/>
  <c r="M53"/>
  <c r="M55"/>
  <c r="M57"/>
  <c r="M59"/>
  <c r="G48"/>
  <c r="I49"/>
  <c r="L49"/>
  <c r="I51"/>
  <c r="L51"/>
  <c r="G52"/>
  <c r="I53"/>
  <c r="L53"/>
  <c r="I55"/>
  <c r="L55"/>
  <c r="G56"/>
  <c r="I57"/>
  <c r="L57"/>
  <c r="I59"/>
  <c r="L59"/>
  <c r="I60"/>
  <c r="L60"/>
  <c r="G60"/>
  <c r="M32"/>
  <c r="N36"/>
  <c r="M36"/>
  <c r="M40"/>
  <c r="I39"/>
  <c r="L39"/>
  <c r="M35"/>
  <c r="L35"/>
  <c r="I31"/>
  <c r="L31"/>
  <c r="L29"/>
  <c r="M29"/>
  <c r="I29"/>
  <c r="N30"/>
  <c r="N34"/>
  <c r="N38"/>
  <c r="M31"/>
  <c r="N32"/>
  <c r="I35"/>
  <c r="M39"/>
  <c r="N40"/>
  <c r="G29"/>
  <c r="I30"/>
  <c r="P30" s="1"/>
  <c r="G31"/>
  <c r="I32"/>
  <c r="P32" s="1"/>
  <c r="G33"/>
  <c r="I34"/>
  <c r="P34" s="1"/>
  <c r="G35"/>
  <c r="I36"/>
  <c r="P36" s="1"/>
  <c r="G37"/>
  <c r="I38"/>
  <c r="P38" s="1"/>
  <c r="G39"/>
  <c r="I40"/>
  <c r="P40" s="1"/>
  <c r="G41"/>
  <c r="I20"/>
  <c r="P20" s="1"/>
  <c r="M19"/>
  <c r="I16"/>
  <c r="P16" s="1"/>
  <c r="M15"/>
  <c r="I12"/>
  <c r="P12" s="1"/>
  <c r="M11"/>
  <c r="I22"/>
  <c r="P22" s="1"/>
  <c r="M21"/>
  <c r="I18"/>
  <c r="P18" s="1"/>
  <c r="M17"/>
  <c r="I14"/>
  <c r="P14" s="1"/>
  <c r="M13"/>
  <c r="I11"/>
  <c r="L11"/>
  <c r="M12"/>
  <c r="I13"/>
  <c r="L13"/>
  <c r="M14"/>
  <c r="I15"/>
  <c r="L15"/>
  <c r="M16"/>
  <c r="I17"/>
  <c r="L17"/>
  <c r="M18"/>
  <c r="I19"/>
  <c r="L19"/>
  <c r="M20"/>
  <c r="I21"/>
  <c r="L21"/>
  <c r="M22"/>
  <c r="I20" i="5"/>
  <c r="P20" s="1"/>
  <c r="N20"/>
  <c r="N22"/>
  <c r="N23"/>
  <c r="I23"/>
  <c r="P23" s="1"/>
  <c r="I19"/>
  <c r="P19" s="1"/>
  <c r="I21"/>
  <c r="P21" s="1"/>
  <c r="I22"/>
  <c r="P22" s="1"/>
  <c r="M23"/>
  <c r="M34"/>
  <c r="M36"/>
  <c r="M40"/>
  <c r="M42"/>
  <c r="I51"/>
  <c r="I55"/>
  <c r="M20"/>
  <c r="M16"/>
  <c r="H155" i="8"/>
  <c r="M129" i="9"/>
  <c r="M130"/>
  <c r="H174"/>
  <c r="M164"/>
  <c r="H212"/>
  <c r="M225"/>
  <c r="H250"/>
  <c r="L239"/>
  <c r="L241"/>
  <c r="L243"/>
  <c r="L245"/>
  <c r="L247"/>
  <c r="L249"/>
  <c r="L269"/>
  <c r="L276"/>
  <c r="L278"/>
  <c r="L280"/>
  <c r="L282"/>
  <c r="L284"/>
  <c r="L286"/>
  <c r="L288"/>
  <c r="M113"/>
  <c r="M192"/>
  <c r="M203"/>
  <c r="N205"/>
  <c r="M206"/>
  <c r="N209"/>
  <c r="M258"/>
  <c r="M261"/>
  <c r="M263"/>
  <c r="M264"/>
  <c r="M265"/>
  <c r="M268"/>
  <c r="M126"/>
  <c r="M134"/>
  <c r="L144"/>
  <c r="L145"/>
  <c r="L147"/>
  <c r="L148"/>
  <c r="L149"/>
  <c r="L150"/>
  <c r="L151"/>
  <c r="L152"/>
  <c r="L153"/>
  <c r="L154"/>
  <c r="L155"/>
  <c r="M165"/>
  <c r="N182"/>
  <c r="M184"/>
  <c r="M188"/>
  <c r="M207"/>
  <c r="M210"/>
  <c r="M211"/>
  <c r="M222"/>
  <c r="M226"/>
  <c r="M230"/>
  <c r="M259"/>
  <c r="M260"/>
  <c r="M262"/>
  <c r="M266"/>
  <c r="M267"/>
  <c r="H79"/>
  <c r="H98"/>
  <c r="H117"/>
  <c r="M111"/>
  <c r="F113"/>
  <c r="M114"/>
  <c r="M115"/>
  <c r="F117"/>
  <c r="H136"/>
  <c r="F126"/>
  <c r="M127"/>
  <c r="M128"/>
  <c r="F130"/>
  <c r="M131"/>
  <c r="M132"/>
  <c r="F134"/>
  <c r="I136"/>
  <c r="E143"/>
  <c r="M143" s="1"/>
  <c r="E144"/>
  <c r="E145"/>
  <c r="E146"/>
  <c r="E147"/>
  <c r="E148"/>
  <c r="E149"/>
  <c r="E150"/>
  <c r="E151"/>
  <c r="E152"/>
  <c r="E153"/>
  <c r="E154"/>
  <c r="M163"/>
  <c r="F165"/>
  <c r="M166"/>
  <c r="F184"/>
  <c r="M186"/>
  <c r="F188"/>
  <c r="N188" s="1"/>
  <c r="M189"/>
  <c r="M190"/>
  <c r="F192"/>
  <c r="N192" s="1"/>
  <c r="M200"/>
  <c r="M201"/>
  <c r="F203"/>
  <c r="N203" s="1"/>
  <c r="M204"/>
  <c r="M205"/>
  <c r="F207"/>
  <c r="N207" s="1"/>
  <c r="M208"/>
  <c r="M209"/>
  <c r="F211"/>
  <c r="M220"/>
  <c r="F222"/>
  <c r="M223"/>
  <c r="M224"/>
  <c r="F226"/>
  <c r="M227"/>
  <c r="M228"/>
  <c r="F230"/>
  <c r="L240"/>
  <c r="L242"/>
  <c r="L244"/>
  <c r="L246"/>
  <c r="L248"/>
  <c r="L250"/>
  <c r="L258"/>
  <c r="L259"/>
  <c r="L260"/>
  <c r="L261"/>
  <c r="L262"/>
  <c r="L263"/>
  <c r="L264"/>
  <c r="L265"/>
  <c r="L266"/>
  <c r="L267"/>
  <c r="L268"/>
  <c r="H288"/>
  <c r="L277"/>
  <c r="L279"/>
  <c r="L281"/>
  <c r="L283"/>
  <c r="L285"/>
  <c r="L287"/>
  <c r="F67"/>
  <c r="I67" s="1"/>
  <c r="F71"/>
  <c r="N72" s="1"/>
  <c r="F75"/>
  <c r="I75" s="1"/>
  <c r="M79"/>
  <c r="F79"/>
  <c r="I79" s="1"/>
  <c r="F86"/>
  <c r="I86" s="1"/>
  <c r="F90"/>
  <c r="I90" s="1"/>
  <c r="F94"/>
  <c r="N95" s="1"/>
  <c r="M98"/>
  <c r="F98"/>
  <c r="I98" s="1"/>
  <c r="F105"/>
  <c r="I105" s="1"/>
  <c r="F109"/>
  <c r="I109" s="1"/>
  <c r="H22"/>
  <c r="H41"/>
  <c r="H60"/>
  <c r="M67"/>
  <c r="M68"/>
  <c r="I70"/>
  <c r="P70" s="1"/>
  <c r="M71"/>
  <c r="M72"/>
  <c r="I74"/>
  <c r="P74" s="1"/>
  <c r="M75"/>
  <c r="M76"/>
  <c r="I78"/>
  <c r="P78" s="1"/>
  <c r="M86"/>
  <c r="M87"/>
  <c r="I89"/>
  <c r="P89" s="1"/>
  <c r="M90"/>
  <c r="M91"/>
  <c r="I93"/>
  <c r="P93" s="1"/>
  <c r="M94"/>
  <c r="M95"/>
  <c r="I97"/>
  <c r="P97" s="1"/>
  <c r="M105"/>
  <c r="M106"/>
  <c r="P108"/>
  <c r="I108"/>
  <c r="M109"/>
  <c r="M110"/>
  <c r="N111"/>
  <c r="P136"/>
  <c r="F69"/>
  <c r="F73"/>
  <c r="F77"/>
  <c r="F88"/>
  <c r="F92"/>
  <c r="F96"/>
  <c r="F107"/>
  <c r="I68"/>
  <c r="P68" s="1"/>
  <c r="M69"/>
  <c r="M70"/>
  <c r="I72"/>
  <c r="P72" s="1"/>
  <c r="M73"/>
  <c r="M74"/>
  <c r="I76"/>
  <c r="P76" s="1"/>
  <c r="M77"/>
  <c r="M78"/>
  <c r="I87"/>
  <c r="P87" s="1"/>
  <c r="M88"/>
  <c r="M89"/>
  <c r="I91"/>
  <c r="P91" s="1"/>
  <c r="M92"/>
  <c r="M93"/>
  <c r="I95"/>
  <c r="P95" s="1"/>
  <c r="M96"/>
  <c r="M97"/>
  <c r="I106"/>
  <c r="P106" s="1"/>
  <c r="M107"/>
  <c r="M108"/>
  <c r="F170"/>
  <c r="M174"/>
  <c r="F174"/>
  <c r="I174" s="1"/>
  <c r="F181"/>
  <c r="F185"/>
  <c r="I110"/>
  <c r="P110" s="1"/>
  <c r="F112"/>
  <c r="N113" s="1"/>
  <c r="F114"/>
  <c r="F116"/>
  <c r="I116" s="1"/>
  <c r="F125"/>
  <c r="I125" s="1"/>
  <c r="F127"/>
  <c r="F129"/>
  <c r="N130" s="1"/>
  <c r="I129"/>
  <c r="F131"/>
  <c r="F133"/>
  <c r="I133" s="1"/>
  <c r="F135"/>
  <c r="N136" s="1"/>
  <c r="F143"/>
  <c r="I143" s="1"/>
  <c r="F144"/>
  <c r="I144" s="1"/>
  <c r="F145"/>
  <c r="I145" s="1"/>
  <c r="F146"/>
  <c r="I146" s="1"/>
  <c r="F147"/>
  <c r="I147" s="1"/>
  <c r="F148"/>
  <c r="I148" s="1"/>
  <c r="F149"/>
  <c r="I149" s="1"/>
  <c r="F150"/>
  <c r="I150" s="1"/>
  <c r="F151"/>
  <c r="I151" s="1"/>
  <c r="F152"/>
  <c r="I152" s="1"/>
  <c r="F153"/>
  <c r="I153" s="1"/>
  <c r="F154"/>
  <c r="I154" s="1"/>
  <c r="F155"/>
  <c r="I155" s="1"/>
  <c r="M155"/>
  <c r="F162"/>
  <c r="I162" s="1"/>
  <c r="F164"/>
  <c r="F166"/>
  <c r="N167" s="1"/>
  <c r="M167"/>
  <c r="I169"/>
  <c r="P169" s="1"/>
  <c r="M170"/>
  <c r="M171"/>
  <c r="I173"/>
  <c r="P173" s="1"/>
  <c r="M181"/>
  <c r="M182"/>
  <c r="I184"/>
  <c r="P184" s="1"/>
  <c r="M185"/>
  <c r="N186"/>
  <c r="M187"/>
  <c r="N190"/>
  <c r="M191"/>
  <c r="N201"/>
  <c r="M202"/>
  <c r="F168"/>
  <c r="I168" s="1"/>
  <c r="F172"/>
  <c r="I172" s="1"/>
  <c r="F183"/>
  <c r="I183" s="1"/>
  <c r="I111"/>
  <c r="P111" s="1"/>
  <c r="I113"/>
  <c r="P113" s="1"/>
  <c r="I115"/>
  <c r="P115" s="1"/>
  <c r="M116"/>
  <c r="I124"/>
  <c r="P124" s="1"/>
  <c r="I126"/>
  <c r="P126" s="1"/>
  <c r="I128"/>
  <c r="P128" s="1"/>
  <c r="I130"/>
  <c r="P130" s="1"/>
  <c r="I132"/>
  <c r="P132" s="1"/>
  <c r="I134"/>
  <c r="P134" s="1"/>
  <c r="M135"/>
  <c r="I163"/>
  <c r="P163" s="1"/>
  <c r="I165"/>
  <c r="P165" s="1"/>
  <c r="I167"/>
  <c r="P167" s="1"/>
  <c r="M168"/>
  <c r="M169"/>
  <c r="I171"/>
  <c r="P171" s="1"/>
  <c r="M172"/>
  <c r="M173"/>
  <c r="I182"/>
  <c r="P182" s="1"/>
  <c r="M183"/>
  <c r="F187"/>
  <c r="F189"/>
  <c r="I189" s="1"/>
  <c r="F191"/>
  <c r="F193"/>
  <c r="M193"/>
  <c r="F200"/>
  <c r="I200" s="1"/>
  <c r="F202"/>
  <c r="F204"/>
  <c r="I204" s="1"/>
  <c r="F206"/>
  <c r="F208"/>
  <c r="I208"/>
  <c r="F210"/>
  <c r="F212"/>
  <c r="I212" s="1"/>
  <c r="M212"/>
  <c r="F219"/>
  <c r="N220" s="1"/>
  <c r="F221"/>
  <c r="F223"/>
  <c r="I223" s="1"/>
  <c r="F225"/>
  <c r="F227"/>
  <c r="I227" s="1"/>
  <c r="F229"/>
  <c r="F231"/>
  <c r="I231" s="1"/>
  <c r="M231"/>
  <c r="E238"/>
  <c r="E239"/>
  <c r="E240"/>
  <c r="E241"/>
  <c r="E242"/>
  <c r="E243"/>
  <c r="E244"/>
  <c r="E245"/>
  <c r="E246"/>
  <c r="E247"/>
  <c r="E248"/>
  <c r="E249"/>
  <c r="E250"/>
  <c r="F257"/>
  <c r="I257" s="1"/>
  <c r="F258"/>
  <c r="I258" s="1"/>
  <c r="F259"/>
  <c r="I259" s="1"/>
  <c r="F260"/>
  <c r="I260" s="1"/>
  <c r="F261"/>
  <c r="I261" s="1"/>
  <c r="F262"/>
  <c r="I262" s="1"/>
  <c r="F263"/>
  <c r="I263" s="1"/>
  <c r="F264"/>
  <c r="I264" s="1"/>
  <c r="F265"/>
  <c r="I265" s="1"/>
  <c r="F266"/>
  <c r="I266" s="1"/>
  <c r="F267"/>
  <c r="I267" s="1"/>
  <c r="F268"/>
  <c r="I268" s="1"/>
  <c r="F269"/>
  <c r="M269"/>
  <c r="E276"/>
  <c r="E277"/>
  <c r="E278"/>
  <c r="E279"/>
  <c r="E280"/>
  <c r="E281"/>
  <c r="E282"/>
  <c r="E283"/>
  <c r="E284"/>
  <c r="E285"/>
  <c r="E286"/>
  <c r="E287"/>
  <c r="E288"/>
  <c r="I186"/>
  <c r="P186" s="1"/>
  <c r="I188"/>
  <c r="P188" s="1"/>
  <c r="I190"/>
  <c r="P190" s="1"/>
  <c r="I192"/>
  <c r="P192" s="1"/>
  <c r="I201"/>
  <c r="P201" s="1"/>
  <c r="I203"/>
  <c r="P203" s="1"/>
  <c r="I205"/>
  <c r="P205" s="1"/>
  <c r="I207"/>
  <c r="P207" s="1"/>
  <c r="I209"/>
  <c r="P209" s="1"/>
  <c r="I211"/>
  <c r="P211" s="1"/>
  <c r="I220"/>
  <c r="P220" s="1"/>
  <c r="I222"/>
  <c r="P222" s="1"/>
  <c r="I224"/>
  <c r="P224" s="1"/>
  <c r="I226"/>
  <c r="P226" s="1"/>
  <c r="I228"/>
  <c r="P228" s="1"/>
  <c r="I230"/>
  <c r="P230" s="1"/>
  <c r="H136" i="8"/>
  <c r="H174"/>
  <c r="F32"/>
  <c r="F40"/>
  <c r="F53"/>
  <c r="F55"/>
  <c r="F68"/>
  <c r="F70"/>
  <c r="F76"/>
  <c r="F78"/>
  <c r="F91"/>
  <c r="F93"/>
  <c r="F106"/>
  <c r="F108"/>
  <c r="F114"/>
  <c r="F116"/>
  <c r="M128"/>
  <c r="M132"/>
  <c r="M126"/>
  <c r="M130"/>
  <c r="M134"/>
  <c r="L163"/>
  <c r="L165"/>
  <c r="L167"/>
  <c r="L169"/>
  <c r="L171"/>
  <c r="L173"/>
  <c r="F10"/>
  <c r="I10" s="1"/>
  <c r="P10" s="1"/>
  <c r="F14"/>
  <c r="I14" s="1"/>
  <c r="F18"/>
  <c r="I18" s="1"/>
  <c r="F22"/>
  <c r="F29"/>
  <c r="I29" s="1"/>
  <c r="P29" s="1"/>
  <c r="F33"/>
  <c r="I33" s="1"/>
  <c r="F37"/>
  <c r="I37" s="1"/>
  <c r="F41"/>
  <c r="F48"/>
  <c r="I48" s="1"/>
  <c r="P48" s="1"/>
  <c r="F52"/>
  <c r="I52" s="1"/>
  <c r="F56"/>
  <c r="I56" s="1"/>
  <c r="F60"/>
  <c r="F67"/>
  <c r="I67" s="1"/>
  <c r="P67" s="1"/>
  <c r="F71"/>
  <c r="I71" s="1"/>
  <c r="F75"/>
  <c r="I75" s="1"/>
  <c r="F79"/>
  <c r="F86"/>
  <c r="I86" s="1"/>
  <c r="P86" s="1"/>
  <c r="F90"/>
  <c r="I90" s="1"/>
  <c r="F94"/>
  <c r="I94" s="1"/>
  <c r="F98"/>
  <c r="F105"/>
  <c r="I105" s="1"/>
  <c r="P105" s="1"/>
  <c r="F109"/>
  <c r="I109" s="1"/>
  <c r="F113"/>
  <c r="I113" s="1"/>
  <c r="F117"/>
  <c r="L136"/>
  <c r="E136"/>
  <c r="F155"/>
  <c r="N169"/>
  <c r="N171"/>
  <c r="N173"/>
  <c r="F12"/>
  <c r="F16"/>
  <c r="F20"/>
  <c r="F31"/>
  <c r="F35"/>
  <c r="I35" s="1"/>
  <c r="F39"/>
  <c r="I39" s="1"/>
  <c r="F50"/>
  <c r="I50" s="1"/>
  <c r="F54"/>
  <c r="I54" s="1"/>
  <c r="F58"/>
  <c r="I58" s="1"/>
  <c r="F69"/>
  <c r="I69" s="1"/>
  <c r="F73"/>
  <c r="I73" s="1"/>
  <c r="F77"/>
  <c r="I77" s="1"/>
  <c r="F88"/>
  <c r="I88" s="1"/>
  <c r="F92"/>
  <c r="I92" s="1"/>
  <c r="F96"/>
  <c r="I96" s="1"/>
  <c r="F107"/>
  <c r="I107" s="1"/>
  <c r="F111"/>
  <c r="I111" s="1"/>
  <c r="F115"/>
  <c r="I115" s="1"/>
  <c r="E170"/>
  <c r="L170"/>
  <c r="E172"/>
  <c r="L172"/>
  <c r="L174"/>
  <c r="E174"/>
  <c r="I13"/>
  <c r="I17"/>
  <c r="I21"/>
  <c r="I22"/>
  <c r="I32"/>
  <c r="I36"/>
  <c r="I40"/>
  <c r="I41"/>
  <c r="I51"/>
  <c r="I55"/>
  <c r="I59"/>
  <c r="I60"/>
  <c r="I70"/>
  <c r="I74"/>
  <c r="I78"/>
  <c r="I79"/>
  <c r="I89"/>
  <c r="I93"/>
  <c r="I97"/>
  <c r="I98"/>
  <c r="I108"/>
  <c r="I112"/>
  <c r="I116"/>
  <c r="I117"/>
  <c r="I125"/>
  <c r="P125" s="1"/>
  <c r="L125"/>
  <c r="I127"/>
  <c r="P127" s="1"/>
  <c r="L127"/>
  <c r="I129"/>
  <c r="P129" s="1"/>
  <c r="L129"/>
  <c r="I131"/>
  <c r="P131" s="1"/>
  <c r="L131"/>
  <c r="I133"/>
  <c r="P133" s="1"/>
  <c r="L133"/>
  <c r="I135"/>
  <c r="P135" s="1"/>
  <c r="L135"/>
  <c r="N144"/>
  <c r="N146"/>
  <c r="N148"/>
  <c r="N150"/>
  <c r="N152"/>
  <c r="N154"/>
  <c r="I155"/>
  <c r="L155"/>
  <c r="M162"/>
  <c r="I163"/>
  <c r="P163" s="1"/>
  <c r="M164"/>
  <c r="I165"/>
  <c r="P165" s="1"/>
  <c r="M166"/>
  <c r="I167"/>
  <c r="P167" s="1"/>
  <c r="M168"/>
  <c r="I169"/>
  <c r="P169" s="1"/>
  <c r="I171"/>
  <c r="P171" s="1"/>
  <c r="I173"/>
  <c r="P173" s="1"/>
  <c r="H22"/>
  <c r="I11"/>
  <c r="I15"/>
  <c r="I19"/>
  <c r="H41"/>
  <c r="I30"/>
  <c r="I34"/>
  <c r="I38"/>
  <c r="H60"/>
  <c r="I49"/>
  <c r="I53"/>
  <c r="I57"/>
  <c r="H79"/>
  <c r="I68"/>
  <c r="I72"/>
  <c r="I76"/>
  <c r="H98"/>
  <c r="I87"/>
  <c r="I91"/>
  <c r="I95"/>
  <c r="H117"/>
  <c r="I106"/>
  <c r="I110"/>
  <c r="I114"/>
  <c r="F124"/>
  <c r="I124" s="1"/>
  <c r="L124"/>
  <c r="M125"/>
  <c r="F126"/>
  <c r="N145" s="1"/>
  <c r="L126"/>
  <c r="M127"/>
  <c r="F128"/>
  <c r="I128" s="1"/>
  <c r="L128"/>
  <c r="M129"/>
  <c r="F130"/>
  <c r="N149" s="1"/>
  <c r="L130"/>
  <c r="M131"/>
  <c r="F132"/>
  <c r="I132" s="1"/>
  <c r="L132"/>
  <c r="M133"/>
  <c r="N133"/>
  <c r="F134"/>
  <c r="N153" s="1"/>
  <c r="L134"/>
  <c r="M135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F162"/>
  <c r="I162" s="1"/>
  <c r="L162"/>
  <c r="M163"/>
  <c r="N163"/>
  <c r="F164"/>
  <c r="I164"/>
  <c r="L164"/>
  <c r="M165"/>
  <c r="N165"/>
  <c r="F166"/>
  <c r="I166" s="1"/>
  <c r="L166"/>
  <c r="M167"/>
  <c r="N167"/>
  <c r="F168"/>
  <c r="I168" s="1"/>
  <c r="L168"/>
  <c r="I143"/>
  <c r="P143" s="1"/>
  <c r="I144"/>
  <c r="P144" s="1"/>
  <c r="I145"/>
  <c r="P145" s="1"/>
  <c r="I146"/>
  <c r="P146" s="1"/>
  <c r="I147"/>
  <c r="P147" s="1"/>
  <c r="I148"/>
  <c r="P148" s="1"/>
  <c r="I149"/>
  <c r="P149" s="1"/>
  <c r="I150"/>
  <c r="P150" s="1"/>
  <c r="I151"/>
  <c r="P151" s="1"/>
  <c r="I152"/>
  <c r="P152" s="1"/>
  <c r="I153"/>
  <c r="P153" s="1"/>
  <c r="I154"/>
  <c r="P154" s="1"/>
  <c r="M169"/>
  <c r="M171"/>
  <c r="M173"/>
  <c r="M33" i="5"/>
  <c r="H42"/>
  <c r="F59"/>
  <c r="I59" s="1"/>
  <c r="P59" s="1"/>
  <c r="F57"/>
  <c r="I57" s="1"/>
  <c r="P57" s="1"/>
  <c r="E49"/>
  <c r="M58"/>
  <c r="F58"/>
  <c r="M54"/>
  <c r="F54"/>
  <c r="M50"/>
  <c r="F50"/>
  <c r="I50" s="1"/>
  <c r="F60"/>
  <c r="M60"/>
  <c r="F56"/>
  <c r="M56"/>
  <c r="F52"/>
  <c r="M52"/>
  <c r="N61"/>
  <c r="P50"/>
  <c r="L50"/>
  <c r="P51"/>
  <c r="L51"/>
  <c r="L52"/>
  <c r="P53"/>
  <c r="L53"/>
  <c r="L54"/>
  <c r="P55"/>
  <c r="L55"/>
  <c r="L56"/>
  <c r="L57"/>
  <c r="L58"/>
  <c r="L59"/>
  <c r="L60"/>
  <c r="P61"/>
  <c r="L61"/>
  <c r="I18"/>
  <c r="P18" s="1"/>
  <c r="N19"/>
  <c r="N18"/>
  <c r="N16"/>
  <c r="I16"/>
  <c r="P16" s="1"/>
  <c r="N17"/>
  <c r="I17"/>
  <c r="P17" s="1"/>
  <c r="N13"/>
  <c r="I13"/>
  <c r="P13" s="1"/>
  <c r="N51"/>
  <c r="N53"/>
  <c r="N55"/>
  <c r="N57"/>
  <c r="N59"/>
  <c r="M51"/>
  <c r="M53"/>
  <c r="M55"/>
  <c r="M57"/>
  <c r="M59"/>
  <c r="M61"/>
  <c r="N30"/>
  <c r="P30"/>
  <c r="N32"/>
  <c r="P32"/>
  <c r="N34"/>
  <c r="P34"/>
  <c r="N36"/>
  <c r="P36"/>
  <c r="N38"/>
  <c r="P38"/>
  <c r="N40"/>
  <c r="P40"/>
  <c r="N42"/>
  <c r="P42"/>
  <c r="P31"/>
  <c r="N31"/>
  <c r="P33"/>
  <c r="N33"/>
  <c r="P35"/>
  <c r="N35"/>
  <c r="P37"/>
  <c r="N37"/>
  <c r="P39"/>
  <c r="N39"/>
  <c r="P41"/>
  <c r="N41"/>
  <c r="N12"/>
  <c r="N11"/>
  <c r="I11"/>
  <c r="P11" s="1"/>
  <c r="N15"/>
  <c r="N14"/>
  <c r="M12"/>
  <c r="H22" i="4"/>
  <c r="H23" i="5"/>
  <c r="H41" i="4"/>
  <c r="H23" i="3"/>
  <c r="H61"/>
  <c r="H101"/>
  <c r="H139"/>
  <c r="H177"/>
  <c r="H215"/>
  <c r="H253"/>
  <c r="H291"/>
  <c r="H329"/>
  <c r="H367"/>
  <c r="H407"/>
  <c r="H445"/>
  <c r="H483"/>
  <c r="H521"/>
  <c r="H559"/>
  <c r="H597"/>
  <c r="H635"/>
  <c r="H673"/>
  <c r="H713"/>
  <c r="H751"/>
  <c r="H789"/>
  <c r="H827"/>
  <c r="H865"/>
  <c r="H903"/>
  <c r="H941"/>
  <c r="H979"/>
  <c r="H1318" i="1"/>
  <c r="H1181"/>
  <c r="H1451"/>
  <c r="H1508"/>
  <c r="H654"/>
  <c r="H1295"/>
  <c r="H1394"/>
  <c r="H1101"/>
  <c r="H1238"/>
  <c r="H789"/>
  <c r="H884"/>
  <c r="H101"/>
  <c r="H348"/>
  <c r="H367"/>
  <c r="H445"/>
  <c r="H483"/>
  <c r="H808"/>
  <c r="H979"/>
  <c r="H23"/>
  <c r="G1000" s="1"/>
  <c r="H80"/>
  <c r="H272"/>
  <c r="H426"/>
  <c r="H1021"/>
  <c r="H215"/>
  <c r="H635"/>
  <c r="H1082"/>
  <c r="H1143"/>
  <c r="H1257"/>
  <c r="H1276"/>
  <c r="H1337"/>
  <c r="H1356"/>
  <c r="H1162"/>
  <c r="H1200"/>
  <c r="H1413"/>
  <c r="H1432"/>
  <c r="H1527"/>
  <c r="H1375"/>
  <c r="H158"/>
  <c r="H177"/>
  <c r="H196"/>
  <c r="H291"/>
  <c r="H502"/>
  <c r="H713"/>
  <c r="H732"/>
  <c r="H903"/>
  <c r="H941"/>
  <c r="H960"/>
  <c r="H998"/>
  <c r="H1059"/>
  <c r="H42"/>
  <c r="H61"/>
  <c r="H120"/>
  <c r="H139"/>
  <c r="H234"/>
  <c r="H253"/>
  <c r="H310"/>
  <c r="H329"/>
  <c r="H386"/>
  <c r="H407"/>
  <c r="H464"/>
  <c r="H521"/>
  <c r="H540"/>
  <c r="H559"/>
  <c r="H578"/>
  <c r="H597"/>
  <c r="H616"/>
  <c r="H673"/>
  <c r="H692"/>
  <c r="H751"/>
  <c r="H770"/>
  <c r="H827"/>
  <c r="H846"/>
  <c r="H865"/>
  <c r="H922"/>
  <c r="H1040"/>
  <c r="G1061" s="1"/>
  <c r="G1122"/>
  <c r="H1565"/>
  <c r="H1546"/>
  <c r="H1584"/>
  <c r="H1470"/>
  <c r="H1489"/>
  <c r="G176" i="8" l="1"/>
  <c r="K54" i="4"/>
  <c r="L41"/>
  <c r="L33"/>
  <c r="L52"/>
  <c r="L56"/>
  <c r="K58"/>
  <c r="K50"/>
  <c r="L37"/>
  <c r="N117" i="9"/>
  <c r="P60" i="4"/>
  <c r="N59"/>
  <c r="P59"/>
  <c r="N55"/>
  <c r="P55"/>
  <c r="N51"/>
  <c r="P51"/>
  <c r="N57"/>
  <c r="P57"/>
  <c r="N53"/>
  <c r="P53"/>
  <c r="N49"/>
  <c r="P49"/>
  <c r="P48"/>
  <c r="N48"/>
  <c r="P35"/>
  <c r="N35"/>
  <c r="P39"/>
  <c r="N39"/>
  <c r="P31"/>
  <c r="N31"/>
  <c r="P29"/>
  <c r="N29"/>
  <c r="N13"/>
  <c r="P13"/>
  <c r="N21"/>
  <c r="P21"/>
  <c r="N15"/>
  <c r="P15"/>
  <c r="N14"/>
  <c r="N22"/>
  <c r="N16"/>
  <c r="N17"/>
  <c r="P17"/>
  <c r="N11"/>
  <c r="P11"/>
  <c r="N19"/>
  <c r="P19"/>
  <c r="N18"/>
  <c r="N12"/>
  <c r="N20"/>
  <c r="N125" i="8"/>
  <c r="N87" i="9"/>
  <c r="I166"/>
  <c r="N110"/>
  <c r="I94"/>
  <c r="I71"/>
  <c r="P71" s="1"/>
  <c r="N211"/>
  <c r="M154"/>
  <c r="M152"/>
  <c r="M150"/>
  <c r="M148"/>
  <c r="M146"/>
  <c r="M144"/>
  <c r="N228"/>
  <c r="N184"/>
  <c r="I219"/>
  <c r="P219" s="1"/>
  <c r="I112"/>
  <c r="M153"/>
  <c r="M151"/>
  <c r="M149"/>
  <c r="M147"/>
  <c r="M145"/>
  <c r="I117"/>
  <c r="P117" s="1"/>
  <c r="F287"/>
  <c r="M287"/>
  <c r="F285"/>
  <c r="M285"/>
  <c r="F283"/>
  <c r="M283"/>
  <c r="F281"/>
  <c r="M281"/>
  <c r="F279"/>
  <c r="M279"/>
  <c r="F277"/>
  <c r="M277"/>
  <c r="F249"/>
  <c r="M249"/>
  <c r="F247"/>
  <c r="M247"/>
  <c r="F245"/>
  <c r="M245"/>
  <c r="F243"/>
  <c r="M243"/>
  <c r="F241"/>
  <c r="M241"/>
  <c r="F239"/>
  <c r="M239"/>
  <c r="N229"/>
  <c r="N225"/>
  <c r="N221"/>
  <c r="N210"/>
  <c r="N206"/>
  <c r="N202"/>
  <c r="N191"/>
  <c r="N187"/>
  <c r="N164"/>
  <c r="N135"/>
  <c r="N131"/>
  <c r="N127"/>
  <c r="N114"/>
  <c r="N185"/>
  <c r="N181"/>
  <c r="P174"/>
  <c r="N174"/>
  <c r="N170"/>
  <c r="N107"/>
  <c r="N108"/>
  <c r="N96"/>
  <c r="N97"/>
  <c r="N92"/>
  <c r="N93"/>
  <c r="N88"/>
  <c r="N89"/>
  <c r="N77"/>
  <c r="N78"/>
  <c r="N73"/>
  <c r="N74"/>
  <c r="N69"/>
  <c r="N70"/>
  <c r="M288"/>
  <c r="F288"/>
  <c r="F286"/>
  <c r="M286"/>
  <c r="F284"/>
  <c r="M284"/>
  <c r="F282"/>
  <c r="M282"/>
  <c r="F280"/>
  <c r="M280"/>
  <c r="F278"/>
  <c r="M278"/>
  <c r="F276"/>
  <c r="M276"/>
  <c r="N269"/>
  <c r="P268"/>
  <c r="N268"/>
  <c r="P267"/>
  <c r="N267"/>
  <c r="P266"/>
  <c r="N266"/>
  <c r="P265"/>
  <c r="N265"/>
  <c r="P264"/>
  <c r="N264"/>
  <c r="P263"/>
  <c r="N263"/>
  <c r="P262"/>
  <c r="N262"/>
  <c r="P261"/>
  <c r="N261"/>
  <c r="P260"/>
  <c r="N260"/>
  <c r="P259"/>
  <c r="N259"/>
  <c r="P258"/>
  <c r="N258"/>
  <c r="P257"/>
  <c r="N257"/>
  <c r="M250"/>
  <c r="F250"/>
  <c r="F248"/>
  <c r="M248"/>
  <c r="F246"/>
  <c r="M246"/>
  <c r="F244"/>
  <c r="M244"/>
  <c r="F242"/>
  <c r="M242"/>
  <c r="F240"/>
  <c r="M240"/>
  <c r="F238"/>
  <c r="M238"/>
  <c r="N231"/>
  <c r="P231"/>
  <c r="P227"/>
  <c r="N227"/>
  <c r="P223"/>
  <c r="N223"/>
  <c r="N219"/>
  <c r="N212"/>
  <c r="P212"/>
  <c r="P208"/>
  <c r="N208"/>
  <c r="P204"/>
  <c r="N204"/>
  <c r="P200"/>
  <c r="N200"/>
  <c r="N193"/>
  <c r="P189"/>
  <c r="N189"/>
  <c r="N183"/>
  <c r="P183"/>
  <c r="N172"/>
  <c r="N173"/>
  <c r="P172"/>
  <c r="N168"/>
  <c r="N169"/>
  <c r="P168"/>
  <c r="P166"/>
  <c r="N166"/>
  <c r="P162"/>
  <c r="N162"/>
  <c r="N155"/>
  <c r="P155"/>
  <c r="P154"/>
  <c r="N154"/>
  <c r="P153"/>
  <c r="N153"/>
  <c r="P152"/>
  <c r="N152"/>
  <c r="P151"/>
  <c r="N151"/>
  <c r="P150"/>
  <c r="N150"/>
  <c r="P149"/>
  <c r="N149"/>
  <c r="P148"/>
  <c r="N148"/>
  <c r="P147"/>
  <c r="N147"/>
  <c r="P146"/>
  <c r="N146"/>
  <c r="P145"/>
  <c r="N145"/>
  <c r="P144"/>
  <c r="N144"/>
  <c r="P143"/>
  <c r="N143"/>
  <c r="P133"/>
  <c r="N133"/>
  <c r="P129"/>
  <c r="N129"/>
  <c r="P125"/>
  <c r="N125"/>
  <c r="P116"/>
  <c r="N116"/>
  <c r="P112"/>
  <c r="N112"/>
  <c r="N109"/>
  <c r="P109"/>
  <c r="N105"/>
  <c r="P105"/>
  <c r="P98"/>
  <c r="N98"/>
  <c r="N94"/>
  <c r="P94"/>
  <c r="N90"/>
  <c r="P90"/>
  <c r="N86"/>
  <c r="P86"/>
  <c r="P79"/>
  <c r="N79"/>
  <c r="N75"/>
  <c r="P75"/>
  <c r="N71"/>
  <c r="N67"/>
  <c r="P67"/>
  <c r="N226"/>
  <c r="N128"/>
  <c r="I229"/>
  <c r="P229" s="1"/>
  <c r="I225"/>
  <c r="P225" s="1"/>
  <c r="I221"/>
  <c r="P221" s="1"/>
  <c r="I210"/>
  <c r="P210" s="1"/>
  <c r="I206"/>
  <c r="P206" s="1"/>
  <c r="I202"/>
  <c r="P202" s="1"/>
  <c r="I191"/>
  <c r="P191" s="1"/>
  <c r="I187"/>
  <c r="P187" s="1"/>
  <c r="N230"/>
  <c r="N222"/>
  <c r="I193"/>
  <c r="P193" s="1"/>
  <c r="N165"/>
  <c r="I269"/>
  <c r="P269" s="1"/>
  <c r="N224"/>
  <c r="I164"/>
  <c r="P164" s="1"/>
  <c r="I135"/>
  <c r="P135" s="1"/>
  <c r="I131"/>
  <c r="P131" s="1"/>
  <c r="I127"/>
  <c r="P127" s="1"/>
  <c r="I114"/>
  <c r="P114" s="1"/>
  <c r="I185"/>
  <c r="P185" s="1"/>
  <c r="I181"/>
  <c r="P181" s="1"/>
  <c r="I170"/>
  <c r="P170" s="1"/>
  <c r="N134"/>
  <c r="N126"/>
  <c r="I107"/>
  <c r="P107" s="1"/>
  <c r="I96"/>
  <c r="P96" s="1"/>
  <c r="I92"/>
  <c r="P92" s="1"/>
  <c r="I88"/>
  <c r="P88" s="1"/>
  <c r="I77"/>
  <c r="P77" s="1"/>
  <c r="I73"/>
  <c r="P73" s="1"/>
  <c r="I69"/>
  <c r="P69" s="1"/>
  <c r="N171"/>
  <c r="N163"/>
  <c r="N132"/>
  <c r="N115"/>
  <c r="N106"/>
  <c r="N91"/>
  <c r="N76"/>
  <c r="N68"/>
  <c r="N131" i="8"/>
  <c r="N129"/>
  <c r="N135"/>
  <c r="N127"/>
  <c r="P168"/>
  <c r="N168"/>
  <c r="P164"/>
  <c r="N164"/>
  <c r="P132"/>
  <c r="N132"/>
  <c r="P128"/>
  <c r="N128"/>
  <c r="P124"/>
  <c r="N124"/>
  <c r="M172"/>
  <c r="F172"/>
  <c r="P155"/>
  <c r="M136"/>
  <c r="F136"/>
  <c r="I134"/>
  <c r="I130"/>
  <c r="I126"/>
  <c r="N151"/>
  <c r="N147"/>
  <c r="N143"/>
  <c r="P166"/>
  <c r="N166"/>
  <c r="P162"/>
  <c r="N162"/>
  <c r="P134"/>
  <c r="N134"/>
  <c r="P130"/>
  <c r="N130"/>
  <c r="P126"/>
  <c r="N126"/>
  <c r="M174"/>
  <c r="F174"/>
  <c r="M170"/>
  <c r="F170"/>
  <c r="I31"/>
  <c r="I20"/>
  <c r="I16"/>
  <c r="I12"/>
  <c r="M155"/>
  <c r="I136"/>
  <c r="N60" i="5"/>
  <c r="I60"/>
  <c r="P60" s="1"/>
  <c r="N58"/>
  <c r="I58"/>
  <c r="P58" s="1"/>
  <c r="N56"/>
  <c r="I56"/>
  <c r="P56" s="1"/>
  <c r="N54"/>
  <c r="I54"/>
  <c r="P54"/>
  <c r="N52"/>
  <c r="I52"/>
  <c r="P52" s="1"/>
  <c r="F49"/>
  <c r="M49"/>
  <c r="I49"/>
  <c r="P49" s="1"/>
  <c r="N50"/>
  <c r="G1297" i="1"/>
  <c r="G1586"/>
  <c r="M37" i="4" l="1"/>
  <c r="M56"/>
  <c r="I56"/>
  <c r="M52"/>
  <c r="I52"/>
  <c r="M33"/>
  <c r="I33"/>
  <c r="M60"/>
  <c r="M41"/>
  <c r="L50"/>
  <c r="G50"/>
  <c r="L58"/>
  <c r="G58"/>
  <c r="L54"/>
  <c r="G54"/>
  <c r="N250" i="9"/>
  <c r="I250"/>
  <c r="P250" s="1"/>
  <c r="N288"/>
  <c r="I288"/>
  <c r="P288" s="1"/>
  <c r="N239"/>
  <c r="I239"/>
  <c r="P239" s="1"/>
  <c r="N241"/>
  <c r="P241"/>
  <c r="I241"/>
  <c r="N243"/>
  <c r="I243"/>
  <c r="P243" s="1"/>
  <c r="N245"/>
  <c r="I245"/>
  <c r="P245" s="1"/>
  <c r="N247"/>
  <c r="I247"/>
  <c r="P247" s="1"/>
  <c r="N249"/>
  <c r="I249"/>
  <c r="P249" s="1"/>
  <c r="N277"/>
  <c r="I277"/>
  <c r="P277" s="1"/>
  <c r="N279"/>
  <c r="I279"/>
  <c r="P279" s="1"/>
  <c r="N281"/>
  <c r="I281"/>
  <c r="P281" s="1"/>
  <c r="N283"/>
  <c r="I283"/>
  <c r="P283" s="1"/>
  <c r="N285"/>
  <c r="I285"/>
  <c r="P285" s="1"/>
  <c r="N287"/>
  <c r="I287"/>
  <c r="P287" s="1"/>
  <c r="N238"/>
  <c r="I238"/>
  <c r="P238" s="1"/>
  <c r="N240"/>
  <c r="I240"/>
  <c r="P240" s="1"/>
  <c r="N242"/>
  <c r="I242"/>
  <c r="P242" s="1"/>
  <c r="N244"/>
  <c r="I244"/>
  <c r="P244" s="1"/>
  <c r="N246"/>
  <c r="I246"/>
  <c r="P246" s="1"/>
  <c r="N248"/>
  <c r="P248"/>
  <c r="I248"/>
  <c r="N276"/>
  <c r="I276"/>
  <c r="P276" s="1"/>
  <c r="N278"/>
  <c r="I278"/>
  <c r="P278" s="1"/>
  <c r="N280"/>
  <c r="I280"/>
  <c r="P280" s="1"/>
  <c r="N282"/>
  <c r="I282"/>
  <c r="P282" s="1"/>
  <c r="N284"/>
  <c r="I284"/>
  <c r="P284" s="1"/>
  <c r="N286"/>
  <c r="I286"/>
  <c r="P286" s="1"/>
  <c r="N170" i="8"/>
  <c r="I170"/>
  <c r="P170" s="1"/>
  <c r="N174"/>
  <c r="N136"/>
  <c r="P136"/>
  <c r="N155"/>
  <c r="N172"/>
  <c r="I172"/>
  <c r="P172" s="1"/>
  <c r="I174"/>
  <c r="P174" s="1"/>
  <c r="N49" i="5"/>
  <c r="H61"/>
  <c r="M54" i="4" l="1"/>
  <c r="M58"/>
  <c r="M50"/>
  <c r="N33"/>
  <c r="P33"/>
  <c r="N56"/>
  <c r="P56"/>
  <c r="I37"/>
  <c r="N37"/>
  <c r="P37"/>
  <c r="I41"/>
  <c r="P41" s="1"/>
  <c r="N41"/>
  <c r="N60"/>
  <c r="N52"/>
  <c r="P52"/>
  <c r="H60"/>
  <c r="G62" s="1"/>
  <c r="N50" l="1"/>
  <c r="I50"/>
  <c r="P50" s="1"/>
  <c r="N58"/>
  <c r="I58"/>
  <c r="P58" s="1"/>
  <c r="N54"/>
  <c r="I54"/>
  <c r="P54" s="1"/>
</calcChain>
</file>

<file path=xl/comments1.xml><?xml version="1.0" encoding="utf-8"?>
<comments xmlns="http://schemas.openxmlformats.org/spreadsheetml/2006/main">
  <authors>
    <author>ajsilva</author>
  </authors>
  <commentList>
    <comment ref="K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2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2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4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4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6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6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7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7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9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9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1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1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3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3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5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5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7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7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9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9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1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1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3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3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5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5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6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6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9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9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0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0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2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2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4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4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6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6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8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8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0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0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2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2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4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4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6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6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8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8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9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9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1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1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3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3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5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5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7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7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9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9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1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1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3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3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5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5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7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7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9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9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1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1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2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2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4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4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6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6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8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8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0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0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2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2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4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4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6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6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8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8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0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0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2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2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4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4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6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6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8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8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10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10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12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12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14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14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16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16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18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18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20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20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22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22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24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24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25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25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27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27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0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0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2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2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3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3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5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5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7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7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9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9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41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41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43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43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45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45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47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47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49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49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51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51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52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52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54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54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56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56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</commentList>
</comments>
</file>

<file path=xl/comments2.xml><?xml version="1.0" encoding="utf-8"?>
<comments xmlns="http://schemas.openxmlformats.org/spreadsheetml/2006/main">
  <authors>
    <author>ajsilva</author>
  </authors>
  <commentList>
    <comment ref="K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2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2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4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4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6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6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7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7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9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9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1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1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3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3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5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5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7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7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9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9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1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1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3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3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5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5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6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6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39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39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0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0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2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2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4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4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6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6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8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8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0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0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2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2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4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4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6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6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8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8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59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9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1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1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3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3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5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5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7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7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9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9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1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1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3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3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5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5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7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7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79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79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1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1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2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2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4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4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6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6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8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8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0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0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2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2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4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4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6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6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98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98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</commentList>
</comments>
</file>

<file path=xl/comments3.xml><?xml version="1.0" encoding="utf-8"?>
<comments xmlns="http://schemas.openxmlformats.org/spreadsheetml/2006/main">
  <authors>
    <author>ajsilva</author>
  </authors>
  <commentList>
    <comment ref="K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</commentList>
</comments>
</file>

<file path=xl/comments4.xml><?xml version="1.0" encoding="utf-8"?>
<comments xmlns="http://schemas.openxmlformats.org/spreadsheetml/2006/main">
  <authors>
    <author>ajsilva</author>
  </authors>
  <commentList>
    <comment ref="K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</commentList>
</comments>
</file>

<file path=xl/comments5.xml><?xml version="1.0" encoding="utf-8"?>
<comments xmlns="http://schemas.openxmlformats.org/spreadsheetml/2006/main">
  <authors>
    <author>ajsilva</author>
  </authors>
  <commentList>
    <comment ref="K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1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1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5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5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</commentList>
</comments>
</file>

<file path=xl/comments6.xml><?xml version="1.0" encoding="utf-8"?>
<comments xmlns="http://schemas.openxmlformats.org/spreadsheetml/2006/main">
  <authors>
    <author>ajsilva</author>
  </authors>
  <commentList>
    <comment ref="K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4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4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6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6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8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8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00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00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19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19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38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38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57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57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76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76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195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195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14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14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33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33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52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52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  <comment ref="K271" authorId="0">
      <text>
        <r>
          <rPr>
            <b/>
            <sz val="8"/>
            <color indexed="81"/>
            <rFont val="Tahoma"/>
            <family val="2"/>
          </rPr>
          <t xml:space="preserve">VALORES DECRESCENTES DA FAIXA 1 ATÉ A FAIXA 13.
</t>
        </r>
      </text>
    </comment>
    <comment ref="P271" authorId="0">
      <text>
        <r>
          <rPr>
            <b/>
            <sz val="8"/>
            <color indexed="81"/>
            <rFont val="Tahoma"/>
            <family val="2"/>
          </rPr>
          <t>VALORES DECRESCENTES DA COLUNA (A) ATÉ A COLUNA (D).</t>
        </r>
      </text>
    </comment>
  </commentList>
</comments>
</file>

<file path=xl/sharedStrings.xml><?xml version="1.0" encoding="utf-8"?>
<sst xmlns="http://schemas.openxmlformats.org/spreadsheetml/2006/main" count="4729" uniqueCount="264">
  <si>
    <t>Planilha 1</t>
  </si>
  <si>
    <t>250 a 500</t>
  </si>
  <si>
    <t>501 a 1.000</t>
  </si>
  <si>
    <t>1.001 a 2.000</t>
  </si>
  <si>
    <t>2.001 a 3.000</t>
  </si>
  <si>
    <t>3.001 a 5.000</t>
  </si>
  <si>
    <t>5.001 a 10.000</t>
  </si>
  <si>
    <t>10.001 a 15.000</t>
  </si>
  <si>
    <t>15.001 a 20.000</t>
  </si>
  <si>
    <t>20.001 a 30.000</t>
  </si>
  <si>
    <t>30.001 a 40.000</t>
  </si>
  <si>
    <t>40.001 a 50.000</t>
  </si>
  <si>
    <t>50.001 a 100.000</t>
  </si>
  <si>
    <t>Acima de 100.001</t>
  </si>
  <si>
    <t>Planilha 2</t>
  </si>
  <si>
    <t>Planilha 3</t>
  </si>
  <si>
    <t>Planilha 4</t>
  </si>
  <si>
    <t>Planilha 5</t>
  </si>
  <si>
    <t>Planilha 6</t>
  </si>
  <si>
    <t>Planilha 7</t>
  </si>
  <si>
    <t>Planilha 8</t>
  </si>
  <si>
    <t>Planilha 9</t>
  </si>
  <si>
    <t>Planilha 10</t>
  </si>
  <si>
    <t>Planilha 11</t>
  </si>
  <si>
    <t>Planilha 12</t>
  </si>
  <si>
    <t>Planilha 13</t>
  </si>
  <si>
    <t>Planilha 14</t>
  </si>
  <si>
    <t>Planilha 15</t>
  </si>
  <si>
    <t>Planilha 16</t>
  </si>
  <si>
    <t>Planilha 17</t>
  </si>
  <si>
    <t>Planilha 18</t>
  </si>
  <si>
    <t>Planilha 19</t>
  </si>
  <si>
    <t>Planilha 20</t>
  </si>
  <si>
    <t>Planilha 21</t>
  </si>
  <si>
    <t>Planilha 22</t>
  </si>
  <si>
    <t>Planilha 23</t>
  </si>
  <si>
    <t>Tiragem</t>
  </si>
  <si>
    <t>Faixa</t>
  </si>
  <si>
    <t>EMPRESA: ____________________________________________________</t>
  </si>
  <si>
    <r>
      <t>Folheto TIPO 1 - Especificação Técnica: Formato 210 x 297mm, papel couchê LD Fosco 150g</t>
    </r>
    <r>
      <rPr>
        <b/>
        <sz val="10"/>
        <color indexed="8"/>
        <rFont val="Calibri"/>
        <family val="2"/>
      </rPr>
      <t xml:space="preserve"> 4/0 cores</t>
    </r>
    <r>
      <rPr>
        <sz val="10"/>
        <color indexed="8"/>
        <rFont val="Calibri"/>
        <family val="2"/>
      </rPr>
      <t>. Acabamento: Refile, laminação de máquina</t>
    </r>
  </si>
  <si>
    <r>
      <t xml:space="preserve">Folheto TIPO 2 - Especificação Técnica: Formato 210 x 297mm, papel couchê LD Fosco 150g </t>
    </r>
    <r>
      <rPr>
        <b/>
        <sz val="10"/>
        <color indexed="8"/>
        <rFont val="Calibri"/>
        <family val="2"/>
      </rPr>
      <t>4/4 cores</t>
    </r>
    <r>
      <rPr>
        <sz val="10"/>
        <color indexed="8"/>
        <rFont val="Calibri"/>
        <family val="2"/>
      </rPr>
      <t>. Acabamento: Refile, laminação de máquina</t>
    </r>
  </si>
  <si>
    <t>Coluna (A)</t>
  </si>
  <si>
    <t>Coluna (B)</t>
  </si>
  <si>
    <t>Coluna (C)</t>
  </si>
  <si>
    <t>Coluna (D)</t>
  </si>
  <si>
    <t>Preços Unitários por Página</t>
  </si>
  <si>
    <t>4 Cores COM Verniz Localizado</t>
  </si>
  <si>
    <t>4 Cores SEM Verniz Localizado</t>
  </si>
  <si>
    <t>1 Cor COM Verniz Localizado</t>
  </si>
  <si>
    <t>1 Cor SEM Verniz Localizado</t>
  </si>
  <si>
    <t>AVALIAÇÃO COLUNAS</t>
  </si>
  <si>
    <t>AVALIAÇÃO LINHAS</t>
  </si>
  <si>
    <t>Preços Unitários por Folheto</t>
  </si>
  <si>
    <t>Preços Unitários por Boletim</t>
  </si>
  <si>
    <t>Planilha 24</t>
  </si>
  <si>
    <t>Planilha 25</t>
  </si>
  <si>
    <t>Planilha 26</t>
  </si>
  <si>
    <t>Planilha 27</t>
  </si>
  <si>
    <t>Planilha 28</t>
  </si>
  <si>
    <t>Planilha 29</t>
  </si>
  <si>
    <t>Planilha 30</t>
  </si>
  <si>
    <t>Planilha 31</t>
  </si>
  <si>
    <t>Planilha 32</t>
  </si>
  <si>
    <t>Planilha 33</t>
  </si>
  <si>
    <t>Planilha 34</t>
  </si>
  <si>
    <t>Planilha 35</t>
  </si>
  <si>
    <t>Planilha 36</t>
  </si>
  <si>
    <t>Planilha 37</t>
  </si>
  <si>
    <t>Planilha 38</t>
  </si>
  <si>
    <t>Planilha 39</t>
  </si>
  <si>
    <t>Planilha 40</t>
  </si>
  <si>
    <t>Planilha 41</t>
  </si>
  <si>
    <t>Planilha 42</t>
  </si>
  <si>
    <t>Planilha 43</t>
  </si>
  <si>
    <t>Planilha 44</t>
  </si>
  <si>
    <t>Planilha 45</t>
  </si>
  <si>
    <t>Planilha 46</t>
  </si>
  <si>
    <t>Planilha 47</t>
  </si>
  <si>
    <t>Planilha 48</t>
  </si>
  <si>
    <t>Planilha 49</t>
  </si>
  <si>
    <t>Planilha 50</t>
  </si>
  <si>
    <t>Planilha 51</t>
  </si>
  <si>
    <t>Planilha 52</t>
  </si>
  <si>
    <t>Planilha 53</t>
  </si>
  <si>
    <r>
      <t xml:space="preserve">Boletim Informativo - Especificação Técnica: </t>
    </r>
    <r>
      <rPr>
        <b/>
        <sz val="10"/>
        <rFont val="Calibri"/>
        <family val="2"/>
      </rPr>
      <t>Formato fechado 210 x 297mm, formato aberto 420 x 297 mm</t>
    </r>
    <r>
      <rPr>
        <sz val="10"/>
        <rFont val="Calibri"/>
        <family val="2"/>
      </rPr>
      <t>, papel couchê LD Fosco 150g 4/4 cores. Acabamento: Dobra e refile, laminação de máquina</t>
    </r>
  </si>
  <si>
    <t>Planilha 54</t>
  </si>
  <si>
    <t>Planilha 55</t>
  </si>
  <si>
    <t>4 Cores COM Verniz Localizado somente na frente da capa</t>
  </si>
  <si>
    <t>1 Cor COM Verniz Localizado somente na frente da capa</t>
  </si>
  <si>
    <t>Coluna (E)                  Soma das Colunas (A + B)</t>
  </si>
  <si>
    <r>
      <rPr>
        <b/>
        <u/>
        <sz val="11"/>
        <color indexed="9"/>
        <rFont val="Calibri"/>
        <family val="2"/>
      </rPr>
      <t>OBSERVAÇÕES</t>
    </r>
    <r>
      <rPr>
        <b/>
        <sz val="11"/>
        <color indexed="9"/>
        <rFont val="Calibri"/>
        <family val="2"/>
      </rPr>
      <t>: (1) PRENCHER APENAS AS CÉLULAS EM AMARELO (NOME DA EMPRESA E OS VALORES UNITÁRIOS DAS COLUNAS A, B, C e D). DEPOIS É SÓ IMPRIMIR E JUNTAR À PROPOSTA DE PREÇOS; e (2) COM A FINALIDADE DE ASSEGURAR O GANHO DE ESCALA  OS VALORES UNITÁRIOS DEVEM SER OFERTADOS EM ORDEM DECRESCENTE, CONFORME CONDIÇÕES DISPOSTAS NO ITEM 4 DO EDITAL.</t>
    </r>
  </si>
  <si>
    <t xml:space="preserve"> Publicações até 64 Páginas e Acabamento com 2 GRAMPOS</t>
  </si>
  <si>
    <r>
      <t xml:space="preserve">Especificação Técnica: capa dura, formato 220 x 307 mm (fechado) com papel panamá 18 Kg/m2, revestimento em papel couchê fosco 170g em 4 x 0 cores e guarda em papel couchê fosco 170 g em 1/0 cores. Acabamento em costura e com laminação bopp fosca. Miolo com </t>
    </r>
    <r>
      <rPr>
        <b/>
        <sz val="10"/>
        <color indexed="8"/>
        <rFont val="Calibri"/>
        <family val="2"/>
      </rPr>
      <t xml:space="preserve">65 a 72 </t>
    </r>
    <r>
      <rPr>
        <sz val="10"/>
        <color indexed="8"/>
        <rFont val="Calibri"/>
        <family val="2"/>
      </rPr>
      <t>páginas, formato fechado 210 x 297mm, papel couchê LD Fosco 115g. Acabamento: Dobra, refile e alceamento.</t>
    </r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</si>
  <si>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81 a 88 páginas, formato fechado 210 x 297mm, papel couchê LD Fosco 115g. Acabamento: Dobra, refile e alceamento.</t>
  </si>
  <si>
    <t>Publicações a partir de 65 páginas com capa dura, formato 220 x 307 mm (fechado) com papel panamá 18 Kg/m2, revestimento em papel couchê fosco 170 g em 4 x 0 cores e guarda em papel couchê fosco 170 g em 1/0 cores. Acabamento em costura.  Não consta no formato aberto das capas, o cálculo de lombada. Planilhas 21 a 36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</si>
  <si>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89 a 96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</si>
  <si>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97 a 104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</si>
  <si>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105 a 112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</si>
  <si>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66 a 80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</si>
  <si>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113 a 120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</si>
  <si>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121 a 128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</si>
  <si>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129 a 140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</si>
  <si>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141 a 152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</si>
  <si>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153 a 164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</si>
  <si>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165 a 188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</si>
  <si>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189 a 236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</si>
  <si>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237 a 284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</si>
  <si>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com 285 a 332 páginas, formato fechado 210 x 297mm, papel couchê LD Fosco 115g. Acabamento: Dobra, refile e alceamento.</t>
  </si>
  <si>
    <t>Especificação Técnica: capa dura, formato 220 x 307 mm (fechado) com papel panamá 18 Kg/m2, revestimento em papel couchê fosco 170 g em 4 x 0 cores e guarda em papel couchê fosco 170 g em 1/0 cores. Acabamento em costura e com laminação bopp fosca. Miolo acima de 332 páginas, formato fechado 210 x 297mm, papel couchê LD Fosco 115g. Acabamento: Dobra, refile e alceamento.</t>
  </si>
  <si>
    <t>Publicações a partir de 65 páginas com capa dura, formato 220 x 307 mm (fechado) com papel panamá 18 Kg/m2, revestimento em papel couchê fosco 170 g em 4 x 0 cores e guarda em papel couchê fosco 170 g em 1/0 cores. Acabamento encadernação e wire-ô.  Não consta no formato aberto das capas, o cálculo de lombada. Planilhas 37 a 51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</si>
  <si>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65 a 72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</si>
  <si>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66 a 80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</si>
  <si>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81 a 88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</si>
  <si>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89 a 96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</si>
  <si>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97 a 104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</si>
  <si>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105 a 112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</si>
  <si>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113 a 120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</si>
  <si>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121 a 128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</si>
  <si>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129 a 140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</si>
  <si>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141 a 152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</si>
  <si>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153 a 164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</si>
  <si>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165 a 188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</si>
  <si>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189 a 236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</si>
  <si>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237 a 284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</si>
  <si>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com 285 a 332 páginas, formato fechado 210 x 297mm, papel couchê LD Fosco 115g. Acabamento: refile e alceamento.</t>
  </si>
  <si>
    <t>Especificação Técnica: capa dura, formato 220 x 307 mm (fechado) com papel panamá 18 Kg/m2, revestimento em papel couchê fosco 170 g em 4 x 0 cores e guarda em papel couchê fosco 170 g em 1/0 cores. Acabamento encadernação em wire-ô e laminação bopp fosca. Miolo acima de 332 páginas, formato fechado 210 x 297mm, papel couchê LD Fosco 115g. Acabamento: refile e alceamento.</t>
  </si>
  <si>
    <t>NESTAS COLUNAS E LINHAS É POSSÍVEL AFERIR SE A PRECIFICAÇÃO ATENDE AS REGRAS ESTABELECIDAS NO EDITAL. A CPL ESTÁ DISPONIBILIZANDO ESSE RECURSO, MAS ISSO NÃO EXIME A RESPONSABILIDADE DA EMPRESA DE REALIZAR A SUA PRÓPRIA CONFERÊNCIA, NEM ATRIBUI RESPONSABILIDADE À CPL POR QUAISQUER ERROS COMETIDOS NA PRECIFICAÇÃO EM FACE DESSE INSTRUMENTO DE AFERIÇÃO.</t>
  </si>
  <si>
    <t>Planilha 56</t>
  </si>
  <si>
    <t>Planilha 57</t>
  </si>
  <si>
    <t>Planilha 58</t>
  </si>
  <si>
    <t>Planilha 59</t>
  </si>
  <si>
    <t>Planilha 60</t>
  </si>
  <si>
    <t>Planilha 61</t>
  </si>
  <si>
    <t>Planilha 62</t>
  </si>
  <si>
    <t>Planilha 63</t>
  </si>
  <si>
    <t>Planilha 64</t>
  </si>
  <si>
    <t>Planilha 65</t>
  </si>
  <si>
    <t>Planilha 66</t>
  </si>
  <si>
    <t>Planilha 67</t>
  </si>
  <si>
    <t>Planilha 68</t>
  </si>
  <si>
    <t>Planilha 69</t>
  </si>
  <si>
    <t>Planilha 70</t>
  </si>
  <si>
    <t>Planilha 71</t>
  </si>
  <si>
    <t>Planilha 72</t>
  </si>
  <si>
    <t>Planilha 73</t>
  </si>
  <si>
    <t>Planilha 74</t>
  </si>
  <si>
    <t>Planilha 75</t>
  </si>
  <si>
    <t>1.000 a 2.000</t>
  </si>
  <si>
    <t>2.001 a 4.000</t>
  </si>
  <si>
    <t>4.001 a 6.000</t>
  </si>
  <si>
    <t>6.001 a 8.000</t>
  </si>
  <si>
    <t>8.001 a 10.000</t>
  </si>
  <si>
    <t>10.001 a 12.000</t>
  </si>
  <si>
    <t>12.001 a 14.000</t>
  </si>
  <si>
    <t>14.001 a 16.000</t>
  </si>
  <si>
    <t>16.001 a 18.000</t>
  </si>
  <si>
    <t>18.001 a 20.000</t>
  </si>
  <si>
    <t>20.001 a 22.000</t>
  </si>
  <si>
    <t>22.001 a 25.000</t>
  </si>
  <si>
    <t>Acima de 25.000</t>
  </si>
  <si>
    <t>100 a 200</t>
  </si>
  <si>
    <t>201 a 300</t>
  </si>
  <si>
    <t>301 a 400</t>
  </si>
  <si>
    <t>401 a 500</t>
  </si>
  <si>
    <t>501 a 600</t>
  </si>
  <si>
    <t>601 a 700</t>
  </si>
  <si>
    <t>701 a 800</t>
  </si>
  <si>
    <t>801 a 900</t>
  </si>
  <si>
    <t>901 a 1.000</t>
  </si>
  <si>
    <t>1.001 a 1.100</t>
  </si>
  <si>
    <t>1.101 a 1.200</t>
  </si>
  <si>
    <t>1.201 a 1.400</t>
  </si>
  <si>
    <t>Acima de 1.400</t>
  </si>
  <si>
    <r>
      <t xml:space="preserve">CADERNO - Capa: formato A5, 148mm x 210 mm (fechado), 4/4 cores, couchê fosco 250 g, com laminação bopp fosca (frente), verniz localizado 1ª e 4ª capas. </t>
    </r>
    <r>
      <rPr>
        <b/>
        <sz val="10"/>
        <rFont val="Calibri"/>
        <family val="2"/>
      </rPr>
      <t>Miolo com mais 60 páginas</t>
    </r>
    <r>
      <rPr>
        <sz val="10"/>
        <rFont val="Calibri"/>
        <family val="2"/>
      </rPr>
      <t>, 148 x 210 mm (fechado) 4/4 cores, couchê fosco 115 g. Acabamento: dobra, refile, alceamento, lombada quadrada e colar PUR.</t>
    </r>
  </si>
  <si>
    <r>
      <t xml:space="preserve">CADERNO - Capa: formato A5, 148mm x 210 mm (fechado), 4/4 cores, couchê fosco 250 g, com laminação bopp fosca (frente), verniz localizado 1ª e 4ª capas. </t>
    </r>
    <r>
      <rPr>
        <b/>
        <sz val="10"/>
        <rFont val="Calibri"/>
        <family val="2"/>
      </rPr>
      <t>Miolo de 41 a 60 páginas</t>
    </r>
    <r>
      <rPr>
        <sz val="10"/>
        <rFont val="Calibri"/>
        <family val="2"/>
      </rPr>
      <t>, 148 x 210 mm (fechado) 4/4 cores, couchê fosco 115 g. Acabamento: dobra, refile, alceamento, lombada quadrada e colar PUR.</t>
    </r>
  </si>
  <si>
    <t>Preços Unitários por Calendário</t>
  </si>
  <si>
    <t>Preços Unitários por Cartão</t>
  </si>
  <si>
    <t>CARTAZ - IMPRESSAO DE CARTAZ - CARTAZ NO FORMATO A2 EM PAPEL COUCHE FOSCO 170 GRAMAS, 4/0 CORES.</t>
  </si>
  <si>
    <t>CARTAZ - Formato do documento: 297 x 420 mm (A3), Quantidade de Cores: 4/0, Papel: Couchê fosco, 170g, Acabamento: Refile e 4 pontos de fita dupla face no verso</t>
  </si>
  <si>
    <t>Preços Unitários por Cartaz</t>
  </si>
  <si>
    <t>Planilha 76</t>
  </si>
  <si>
    <t>Planilha 77</t>
  </si>
  <si>
    <t>Planilha 78</t>
  </si>
  <si>
    <t>Planilha 79</t>
  </si>
  <si>
    <r>
      <t xml:space="preserve">FOLDER - Formato fechado:  200 x 200mm Formato aberto:  600 x 200mm Quant. </t>
    </r>
    <r>
      <rPr>
        <b/>
        <sz val="10"/>
        <rFont val="Calibri"/>
        <family val="2"/>
      </rPr>
      <t>dobras:  2 Papel</t>
    </r>
    <r>
      <rPr>
        <sz val="10"/>
        <rFont val="Calibri"/>
        <family val="2"/>
      </rPr>
      <t>:  Couchè Matte 250g Cores:  4/4 Acabamento: laminação BOPP frente e verso, aplicação de verniz localizado frente e verso, faca de corte especial (cantos arredondados).</t>
    </r>
  </si>
  <si>
    <t>Planilha 80</t>
  </si>
  <si>
    <t>Preços Unitários por Folder</t>
  </si>
  <si>
    <r>
      <t xml:space="preserve">CADERNO - Capa: formato A4, 210 mm x 297 mm (fechado), 4/4 cores, couchê fosco 250 g, com laminação bopp fosca (frente), verniz UV localizado 1ª e 4ª capas. </t>
    </r>
    <r>
      <rPr>
        <b/>
        <sz val="10"/>
        <rFont val="Calibri"/>
        <family val="2"/>
      </rPr>
      <t>Miolo de 41 a 60 páginas</t>
    </r>
    <r>
      <rPr>
        <sz val="10"/>
        <rFont val="Calibri"/>
        <family val="2"/>
      </rPr>
      <t>, 210 mm x 297 mm (fechado) 4/4 cores, couchê fosco 115 g. Acabamento: dobra, refile, alceamento, lombada quadrada e colar PUR.</t>
    </r>
  </si>
  <si>
    <r>
      <t xml:space="preserve">AGENDA - Agenda (grande), Formato fechado: 170 x 240 mm (vertical) - Aberto: 340 mm x  240 mm Capas duras: 4/0 cores, com papel Paraná 1,5 mm de espessura, revestido com papel couchê fosco 170g, laminação fosca BOPP </t>
    </r>
    <r>
      <rPr>
        <b/>
        <sz val="10"/>
        <rFont val="Calibri"/>
        <family val="2"/>
      </rPr>
      <t>Miolo: de 301 até 400 páginas</t>
    </r>
    <r>
      <rPr>
        <sz val="10"/>
        <rFont val="Calibri"/>
        <family val="2"/>
      </rPr>
      <t>, sendo: 1/1 cor, no papel Offset 150 g – 1ª  lâmina e divisórias internas (para as ilustrações): 16 unidades em 
papel couchê fosco 210g, impresso a 4/4 cores, com laminação em BOPP fosco, Frente e verso. Acabamento: Wire-o.</t>
    </r>
  </si>
  <si>
    <r>
      <t xml:space="preserve">CADERNO - Capa: formato A4, 210 mm x 297 mm (fechado), 4/4 cores, couchê fosco 250 g, com laminação bopp fosca (frente), verniz UV localizado 1ª e 4ª capas. </t>
    </r>
    <r>
      <rPr>
        <b/>
        <sz val="10"/>
        <rFont val="Calibri"/>
        <family val="2"/>
      </rPr>
      <t>Miolo com mais 60 páginas</t>
    </r>
    <r>
      <rPr>
        <sz val="10"/>
        <rFont val="Calibri"/>
        <family val="2"/>
      </rPr>
      <t>, 210 mm x 297 mm (fechado) 4/4 cores, couchê fosco 115 g. Acabamento: dobra, refile, alceamento, lombada quadrada e colar PUR.</t>
    </r>
  </si>
  <si>
    <r>
      <t xml:space="preserve">FOLDER  no formato fechado 200 x 200 mm, formato aberto 800 x 200 mm em papel COUCHE FOSCO 250 g/m2, impressos à 4x4 cores. Acabamentos: LAMINAÇÃO BOPP FOSCO F/V, VERNIZ UV LOCALIZADO Frente e verso, FACA DE CORTE ESPECIAL, CORTE/VINCO, REFILADO E COM </t>
    </r>
    <r>
      <rPr>
        <b/>
        <sz val="10"/>
        <rFont val="Calibri"/>
        <family val="2"/>
      </rPr>
      <t>3 DOBRAS</t>
    </r>
    <r>
      <rPr>
        <sz val="10"/>
        <rFont val="Calibri"/>
        <family val="2"/>
      </rPr>
      <t>.</t>
    </r>
  </si>
  <si>
    <r>
      <t xml:space="preserve">FOLDER - formato ABERTO 38 x 28,5cm , formato fechado 19 x 28,5 em 2/5 cores, em papel couche fosco 250 gramas. Acabamento 01 dobra e laminação BOPP FOSCA FRENTE, VERNIZ UV REVERSA MIOLO COM </t>
    </r>
    <r>
      <rPr>
        <b/>
        <sz val="10"/>
        <rFont val="Calibri"/>
        <family val="2"/>
      </rPr>
      <t xml:space="preserve"> 4 PÁGINAS</t>
    </r>
    <r>
      <rPr>
        <sz val="10"/>
        <rFont val="Calibri"/>
        <family val="2"/>
      </rPr>
      <t xml:space="preserve"> EM PAPEL COUCHE FOSCO 170 GRAMAS 5/5 CORES, VERNIZ ÁGUA FRENTE E VERSO, VERNIZ UV FRENTE E VERSO. ACABAMENTO SACO FRONHA E BOLINHA DE VINIL PARA LACRE (SHIRINK) (MANUSEIO).</t>
    </r>
  </si>
  <si>
    <r>
      <t xml:space="preserve">CADERNO - Capa: formato A4, 210 mm x  297 mm (fechado), 4/4 cores, couchê fosco 250 g, com laminação bopp fosca (frente), verniz localizado 1ª e 4ª capas. </t>
    </r>
    <r>
      <rPr>
        <b/>
        <sz val="10"/>
        <color indexed="8"/>
        <rFont val="Calibri"/>
        <family val="2"/>
      </rPr>
      <t>Miolo de 20 a 40 páginas</t>
    </r>
    <r>
      <rPr>
        <sz val="10"/>
        <color indexed="8"/>
        <rFont val="Calibri"/>
        <family val="2"/>
      </rPr>
      <t>,210 mm x 297 mm (fechado) 4/4 cores, couchê fosco 115 g. Acabamento: dobra, refile, alceamento e grampo canoa.</t>
    </r>
  </si>
  <si>
    <r>
      <t xml:space="preserve">CADERNO - Capa: formato A5, 148mm x 210 mm (fechado), 4/4 cores, couchê fosco 250 g, com laminação bopp fosca (frente), verniz UV  localizado 1ª e 4ª capas. </t>
    </r>
    <r>
      <rPr>
        <b/>
        <sz val="10"/>
        <rFont val="Calibri"/>
        <family val="2"/>
      </rPr>
      <t>Miolo de 20 a 40 páginas</t>
    </r>
    <r>
      <rPr>
        <sz val="10"/>
        <rFont val="Calibri"/>
        <family val="2"/>
      </rPr>
      <t>, 148 x 210 mm (fechado) 4/4 cores, couchê fosco 115 g. Acabamento: dobra, refile, alceamento e grampo canoa.</t>
    </r>
  </si>
  <si>
    <t>CALENDARIO -  base triangular dobrável em papel paraná 1mm de espessura revestido com papel couche 120g (impressão 4 cores na parte externa e 1 cor na parte interna). Formato fechado 170x190mm,  formato aberto 170x420mm. Laminação fosca frente e verso.  13 lâminas  em  papel couchê 170g ,  4x4 cores, com verniz UV localizado. Acabamento com  wire-o.</t>
  </si>
  <si>
    <r>
      <t xml:space="preserve">JORNAL - IMPRESSAO DE JORNAL - FORMATO 210 X 297 MM COM </t>
    </r>
    <r>
      <rPr>
        <b/>
        <sz val="10"/>
        <rFont val="Calibri"/>
        <family val="2"/>
      </rPr>
      <t>04 PÁGINAS</t>
    </r>
    <r>
      <rPr>
        <sz val="10"/>
        <rFont val="Calibri"/>
        <family val="2"/>
      </rPr>
      <t xml:space="preserve"> EM PAPEL COUCHE FOSCO 115 GRAMAS 4/4 CORES, DOBRA, GRAMPO CORTE TRILATERAL, PROVA DIGITAL, SACO FRONHA  E SERVIÇO DE MANUSEIO.</t>
    </r>
  </si>
  <si>
    <r>
      <t xml:space="preserve">JORNAL - IMPRESSAO DE JORNAL - FORMATO 210 X 297 MM COM </t>
    </r>
    <r>
      <rPr>
        <b/>
        <sz val="10"/>
        <rFont val="Calibri"/>
        <family val="2"/>
      </rPr>
      <t>08 PÁGINAS</t>
    </r>
    <r>
      <rPr>
        <sz val="10"/>
        <rFont val="Calibri"/>
        <family val="2"/>
      </rPr>
      <t xml:space="preserve"> EM PAPEL COUCHE FOSCO 115 GRAMAS 4/4 CORES, DOBRA, GRAMPO CORTE TRILATERAL, PROVA DIGITAL, SACO FRONHA  E SERVIÇO DE MANUSEIO.</t>
    </r>
  </si>
  <si>
    <r>
      <t xml:space="preserve">JORNAL - IMPRESSAO DE JORNAL - FORMATO 210 X 297 MM COM </t>
    </r>
    <r>
      <rPr>
        <b/>
        <sz val="10"/>
        <rFont val="Calibri"/>
        <family val="2"/>
      </rPr>
      <t>12 PÁGINAS</t>
    </r>
    <r>
      <rPr>
        <sz val="10"/>
        <rFont val="Calibri"/>
        <family val="2"/>
      </rPr>
      <t xml:space="preserve"> EM PAPEL COUCHE FOSCO 115 GRAMAS 4/4 CORES, DOBRA, GRAMPO CORTE TRILATERAL, PROVA DIGITAL, SACO FRONHA  E SERVIÇO DE MANUSEIO.</t>
    </r>
  </si>
  <si>
    <r>
      <t xml:space="preserve">FOLDER - formato 38 x 28,5cm , formato fechado 19 x 28,5 em 2/5 cores, em papel couche fosco 250 gramas. Acabamento 01 dobra e laminação BOPP FOSCA FRENTE, VERNIZ UV REVERSA MIOLO com </t>
    </r>
    <r>
      <rPr>
        <b/>
        <sz val="10"/>
        <rFont val="Calibri"/>
        <family val="2"/>
      </rPr>
      <t xml:space="preserve">8 PÁGINAS </t>
    </r>
    <r>
      <rPr>
        <sz val="10"/>
        <rFont val="Calibri"/>
        <family val="2"/>
      </rPr>
      <t>EM PAPEL COUCHE FOSCO 170 GRAMAS 5/5 CORES, VERNIZ DE MÁQUINA FRENTE E VERSO, VERNIZ UV FRENTE E VERSO. ACABAMENTO, Grampo canoa,  SACO FRONHA E BOLINHA DE VINIL PARA LACRE (SHIRINK) (MANUSEIO).</t>
    </r>
  </si>
  <si>
    <r>
      <t xml:space="preserve">FOLDER - formato 38 x 28,5cm , formato fechado 19 x 28,5 em 2/5 cores, em papel couche fosco 250 gramas. Acabamento 01 dobra e laminação BOPP FOSCA FRENTE, VERNIZ UV REVERSA MIOLO COM </t>
    </r>
    <r>
      <rPr>
        <b/>
        <sz val="10"/>
        <rFont val="Calibri"/>
        <family val="2"/>
      </rPr>
      <t>12 PÁGINAS</t>
    </r>
    <r>
      <rPr>
        <sz val="10"/>
        <rFont val="Calibri"/>
        <family val="2"/>
      </rPr>
      <t xml:space="preserve"> EM PAPEL COUCHE FOSCO 170 GRAMAS 5/5 CORES, VERNIZ DE MÁQUINA FRENTE E VERSO, VERNIZ UV FRENTE E VERSO. ACABAMENTO, grampo canoa, SACO FRONHA E BOLINHA DE VINIL PARA LACRE (SHIRINK) (MANUSEIO).</t>
    </r>
  </si>
  <si>
    <r>
      <t>FOLDER - FSC , Formato Fechado: 210 x 297 mm Formato Aberto: 840 x 297 mm, Especificações: 1 Lâmina em FSC 50% - Couchê Fosco - 210 g/m2, 4x4 cores,  Acabamentos: Laminação Bopp Fosca Total Frente e Verso,</t>
    </r>
    <r>
      <rPr>
        <b/>
        <sz val="10"/>
        <rFont val="Calibri"/>
        <family val="2"/>
      </rPr>
      <t xml:space="preserve"> 3 Dobras</t>
    </r>
    <r>
      <rPr>
        <sz val="10"/>
        <rFont val="Calibri"/>
        <family val="2"/>
      </rPr>
      <t>, Prova digital, Corte e vinco.</t>
    </r>
  </si>
  <si>
    <r>
      <t xml:space="preserve">FOLDER  - 4x4 cores, Formato fechado: 13,5 x 13,5 cm Formato aberto: 13,5 x 40,5 cm, </t>
    </r>
    <r>
      <rPr>
        <b/>
        <sz val="10"/>
        <rFont val="Calibri"/>
        <family val="2"/>
      </rPr>
      <t>2 dobras</t>
    </r>
    <r>
      <rPr>
        <sz val="10"/>
        <rFont val="Calibri"/>
        <family val="2"/>
      </rPr>
      <t>, Papel: Couche fosco 150g, Acabamento: Verniz de Máquina (frente/verso).</t>
    </r>
  </si>
  <si>
    <r>
      <t>FOLDER - formato fechado 13,5 x 13,5 em papel couche fosco 150 gramas em</t>
    </r>
    <r>
      <rPr>
        <b/>
        <sz val="10"/>
        <rFont val="Calibri"/>
        <family val="2"/>
      </rPr>
      <t xml:space="preserve"> 5x5 cores</t>
    </r>
    <r>
      <rPr>
        <sz val="10"/>
        <rFont val="Calibri"/>
        <family val="2"/>
      </rPr>
      <t>. Acabamento com corte e dobra.</t>
    </r>
  </si>
  <si>
    <r>
      <t xml:space="preserve">FOLDER -  formato fechado 21 x 28 cm, formato aberto 42x28 cm, em papel couche fosco 210g, em 5/4 cores, </t>
    </r>
    <r>
      <rPr>
        <b/>
        <sz val="10"/>
        <color theme="1"/>
        <rFont val="Calibri"/>
        <family val="2"/>
      </rPr>
      <t>miolo 8 páginas</t>
    </r>
    <r>
      <rPr>
        <sz val="10"/>
        <rFont val="Calibri"/>
        <family val="2"/>
      </rPr>
      <t xml:space="preserve"> em papel couche fosco 170g, em 4/4 cores. Acabamento com relevo seco 6x6cm frente ca</t>
    </r>
    <r>
      <rPr>
        <sz val="10"/>
        <color theme="1"/>
        <rFont val="Calibri"/>
        <family val="2"/>
      </rPr>
      <t>pa, laminação fosca frente em todo o impresso. Vinco e dobra central, Grampo Canoa.</t>
    </r>
  </si>
  <si>
    <r>
      <t xml:space="preserve">FOLDER -  formato fechado 21 x 28 cm, formato aberto 42x28 cm, em papel couche fosco 210g, em 5/4 cores, </t>
    </r>
    <r>
      <rPr>
        <b/>
        <sz val="10"/>
        <color theme="1"/>
        <rFont val="Calibri"/>
        <family val="2"/>
      </rPr>
      <t>miolo 4 páginas</t>
    </r>
    <r>
      <rPr>
        <sz val="10"/>
        <rFont val="Calibri"/>
        <family val="2"/>
      </rPr>
      <t xml:space="preserve"> em papel couche fosco 170g, em 4/4 cores. Acabamento com relevo seco 6x6cm frente ca</t>
    </r>
    <r>
      <rPr>
        <sz val="10"/>
        <color theme="1"/>
        <rFont val="Calibri"/>
        <family val="2"/>
      </rPr>
      <t>pa, laminação fosca frente em todo o impresso. Vinco e dobra central, Grampo Canoa.</t>
    </r>
  </si>
  <si>
    <r>
      <t xml:space="preserve">FOLDER -  formato fechado 21 x 28 cm, formato aberto 42x28 cm, em papel couche fosco 210g, em 5/4 cores, </t>
    </r>
    <r>
      <rPr>
        <b/>
        <sz val="10"/>
        <color theme="1"/>
        <rFont val="Calibri"/>
        <family val="2"/>
      </rPr>
      <t>miolo 12 páginas</t>
    </r>
    <r>
      <rPr>
        <sz val="10"/>
        <rFont val="Calibri"/>
        <family val="2"/>
      </rPr>
      <t xml:space="preserve"> em papel couche fosco 170g, em 4/4 cores. Acabamento com relevo seco 6x6cm frente ca</t>
    </r>
    <r>
      <rPr>
        <sz val="10"/>
        <color theme="1"/>
        <rFont val="Calibri"/>
        <family val="2"/>
      </rPr>
      <t>pa, laminação fosca frente em todo o impresso. Vinco e dobra central, Grampo Canoa.</t>
    </r>
  </si>
  <si>
    <t>FOLDER - MEDINDO 10 X 15 FORMATO FECHADO, 30X15 FORMATO ABERTO, 4/4 CORES, EM PAPEL COUCHE FOSCO 170 GRAMAS, LAMINACAO BOPP F/V, 02 DOBRAS. Prova Digital.</t>
  </si>
  <si>
    <t>Especificação Técnica: Capa formato fechado 210 x 297mm, formato aberto 420 x 297mm, papel couchê LD Fosco 250g., com laminação bopp fosca. Miolo com 12 a 24 páginas, formato fechado 210 x 297mm, papel couchê LD Fosco 115g. Acabamento: Dobra, refile, alceamento e 2 grampos.</t>
  </si>
  <si>
    <t>Especificação Técnica: Capa formato fechado 210 x 297mm, formato aberto 420 x 297mm, papel couchê LD Fosco 250g., com laminação bopp fosca. Miolo com 25 a 36 páginas, formato fechado 210 x 297mm, papel couchê LD Fosco 115g. Acabamento: Dobra, refile, alceamento e 2 grampos.</t>
  </si>
  <si>
    <t>Especificação Técnica: Capa formato fechado 210 x 297mm, formato aberto 420 x 297mm, papel couchê LD Fosco 250g., com laminação bopp fosca. Miolo com 49 a 64 páginas, formato fechado 210 x 297mm, papel couchê LD Fosco 115g. Acabamento: Dobra, refile, alceamento e 2 grampos.</t>
  </si>
  <si>
    <t>Especificação Técnica: Capa formato fechado 210 x 297mm, formato aberto 420 x 297mm, papel couchê LD Fosco 250g., com laminação bopp fosca. Miolo com 65 a 72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</si>
  <si>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73 a 80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</si>
  <si>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 81 a 88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</si>
  <si>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89 a 96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</si>
  <si>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105 a 112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</si>
  <si>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113 a 120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</si>
  <si>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121 a 128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</si>
  <si>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129 a 140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</si>
  <si>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141 a 152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</si>
  <si>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153 a 164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</si>
  <si>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165 a 188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</si>
  <si>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189 a 236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</si>
  <si>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 237 a 284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</si>
  <si>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285 a 332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</si>
  <si>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acima de 332 (trezentas e trinta e duas) páginas, formato fechado 210 x 297mm, papel couchê LD Fosco 115g. Acabamento: Dobra, refile, alceamento e cola PUR.</t>
  </si>
  <si>
    <t>Especificação Técnica: Capa formato fechado 210 x 297mm, formato aberto 420 x 297mm, papel couchê LD Fosco 250g., com laminação bopp fosca. Miolo com 37 a 48 páginas, formato fechado 210 x 297mm, papel couchê LD Fosco 115g. Acabamento: Dobra, refile, alceamento e 2 grampos.</t>
  </si>
  <si>
    <t>Especificação Técnica: Capa formato fechado 210 x 297mm, formato aberto 420 x 297mm, papel couchê LD Fosco 250g., com laminação bopp fosca. Miolo com 97a 104 páginas, formato fechado 210 x 297mm, papel couchê LD Fosco 115g. Acabamento: Dobra, refile, alceamento e cola PUR.</t>
  </si>
  <si>
    <r>
      <t xml:space="preserve">AGENDA, formato fechado: 170 x 240 mm (vertical), formato aberto: 340 mm x  240 mm, Capas duras: impressas em 4/0 cores, com papel Paraná 1,5 mm de espessura, revestido com papel couchê fosco 170g, laminação fosca BOPP. </t>
    </r>
    <r>
      <rPr>
        <b/>
        <sz val="10"/>
        <rFont val="Calibri"/>
        <family val="2"/>
      </rPr>
      <t>Miolo: de 200 até 300 páginas</t>
    </r>
    <r>
      <rPr>
        <sz val="10"/>
        <rFont val="Calibri"/>
        <family val="2"/>
      </rPr>
      <t>, sendo: 1/1 cor, em papel Offset 150 g;  1ª  lâmina e divisórias internas (para as ilustrações): 16 unidades em papel couchê fosco 210g, impresso a 4/4 cores, com laminação em BOPP fosco, Frente e Verso. Acabamento: Wire-o.</t>
    </r>
  </si>
  <si>
    <r>
      <t>CARTAO - Cartão de Natal com cinta Formato Final: 150 x 150 mm  - Formato 150 x 450 mm em Papel Aspen em 180 gr</t>
    </r>
    <r>
      <rPr>
        <sz val="10"/>
        <rFont val="Calibri"/>
        <family val="2"/>
      </rPr>
      <t>, 0x1 cores; Cinta Formato 320 x 150 mm em Offset 150 g/m2, 1x1 cores; Acabamentos: Hot Stamping de até 10x10 cm, Vincado, Dobrado Cinta Corte Especial, Fita Dupla Face, Prova Digital, Faca especial, Relevo Frente.</t>
    </r>
  </si>
  <si>
    <t>Coluna (E) Soma das Colunas (A + B)</t>
  </si>
  <si>
    <t>Coluna (E)      Soma das Colunas (A + B)</t>
  </si>
  <si>
    <t>Coluna (E) = (A)</t>
  </si>
  <si>
    <t>Publicações a partir de 65 páginas e acabamento em Cola PUR.  Não consta no formato aberto das capas, o cálculo de lombada. Planilhas 5 a 20</t>
  </si>
  <si>
    <t>LOTE 1 - Livros e/ou Publicações (Planilhas 1 a  52)</t>
  </si>
  <si>
    <t>TOTAL LOTE 1 (Livros e/ou Publicações)</t>
  </si>
  <si>
    <t>LOTE 2 - Folhetos e Boletins Informativos (Planilhas 53 a 55)</t>
  </si>
  <si>
    <t>TOTAL LOTE 2 (Folheto e Boletins Informativos)</t>
  </si>
  <si>
    <t>LOTE 3 - Agendas e Calendários (Planilha 56 a 58)</t>
  </si>
  <si>
    <t>TOTAL LOTE 3 (Agendas e Calendários)</t>
  </si>
  <si>
    <t>LOTE 4 - Cadernos e Jornais (Planilha 56 a 58)</t>
  </si>
  <si>
    <t>TOTAL LOTE 4 (Cadernos e Jornais)</t>
  </si>
  <si>
    <t>TOTAL LOTE 5 (Folders, Cartões e Cartazes)</t>
  </si>
  <si>
    <t>Planilha 81</t>
  </si>
  <si>
    <t>Planilha 82</t>
  </si>
  <si>
    <t>LOTE 5 - Folders, Cartões e Cartazes (Planilha 68 a 82)</t>
  </si>
  <si>
    <t>Nesta coluna constam as totalizações dos valores de cada uma das 82 Planilhas.</t>
  </si>
  <si>
    <t>LOTE 4 - Cadernos e Jornais (Planilha 59 a 67)</t>
  </si>
  <si>
    <r>
      <t xml:space="preserve">AGENDA, formato fechado: 170 x 240 mm (vertical), formato aberto: 340 mm x  240 mm, Capas duras: impressas em 4/0 cores, com papel Paraná 1,5 mm de espessura, revestido com papel couchê fosco 170g, laminação fosca BOPP. </t>
    </r>
    <r>
      <rPr>
        <b/>
        <sz val="10"/>
        <rFont val="Calibri"/>
        <family val="2"/>
      </rPr>
      <t>Miolo: de 200 até 300 páginas</t>
    </r>
    <r>
      <rPr>
        <sz val="10"/>
        <rFont val="Calibri"/>
        <family val="2"/>
      </rPr>
      <t>, sendo: 1/1 cor, em papel Offset 90 g;  1ª  lâmina e divisórias internas (para as ilustrações): 16 unidades em papel couchê fosco 210g, impresso a 4/4 cores, com laminação em BOPP fosco, Frente e Verso. Acabamento: Wire-o.</t>
    </r>
  </si>
  <si>
    <r>
      <t xml:space="preserve">AGENDA - Agenda (grande), Formato fechado: 170 x 240 mm (vertical) - Aberto: 340 mm x  240 mm Capas duras: 4/0 cores, com papel Paraná 1,5 mm de espessura, revestido com papel couchê fosco 170g, laminação fosca BOPP </t>
    </r>
    <r>
      <rPr>
        <b/>
        <sz val="10"/>
        <rFont val="Calibri"/>
        <family val="2"/>
      </rPr>
      <t>Miolo: de 301 até 400 páginas</t>
    </r>
    <r>
      <rPr>
        <sz val="10"/>
        <rFont val="Calibri"/>
        <family val="2"/>
      </rPr>
      <t>, sendo: 1/1 cor, no papel Offset 90 g – 1ª  lâmina e divisórias internas (para as ilustrações): 16 unidades em 
papel couchê fosco 210g, impresso a 4/4 cores, com laminação em BOPP fosco, Frente e verso. Acabamento: Wire-o.</t>
    </r>
  </si>
  <si>
    <t>CALENDARIO -  base triangular dobrável em papel paraná 1mm de espessura revestido com papel couche 150g (impressão 4 cores na parte externa e 1 cor na parte interna). Formato fechado 170x190mm,  formato aberto 170x420mm. Laminação fosca frente e verso.  13 lâminas  em  papel couchê 170g ,  4x4 cores, com verniz UV localizado. Acabamento com  wire-o.</t>
  </si>
  <si>
    <r>
      <t xml:space="preserve">JORNAL - IMPRESSAO DE JORNAL - FORMATO 210 X 297 MM COM </t>
    </r>
    <r>
      <rPr>
        <b/>
        <sz val="10"/>
        <rFont val="Calibri"/>
        <family val="2"/>
      </rPr>
      <t>04 PÁGINAS</t>
    </r>
    <r>
      <rPr>
        <sz val="10"/>
        <rFont val="Calibri"/>
        <family val="2"/>
      </rPr>
      <t xml:space="preserve"> EM PAPEL COUCHE FOSCO 115 GRAMAS 4/4 CORES, DOBRA,  CORTE TRILATERAL, PROVA DIGITAL, SACO FRONHA  E SERVIÇO DE MANUSEIO.</t>
    </r>
  </si>
  <si>
    <r>
      <t>FOLDER - formato fechado 13,5 x 13,5, Formato aberto: 13,5 x 40,5 cm, Duas dobras em papel couche fosco 150 gramas em</t>
    </r>
    <r>
      <rPr>
        <b/>
        <sz val="10"/>
        <rFont val="Calibri"/>
        <family val="2"/>
      </rPr>
      <t xml:space="preserve"> 5x5 cores</t>
    </r>
    <r>
      <rPr>
        <sz val="10"/>
        <rFont val="Calibri"/>
        <family val="2"/>
      </rPr>
      <t>. Acabamento com corte.</t>
    </r>
  </si>
  <si>
    <t>COM Verniz Localizado</t>
  </si>
  <si>
    <t xml:space="preserve"> SEM Verniz Localizado</t>
  </si>
  <si>
    <t>Folder - formato 38 x 28,5cm, formato fechado 19 x 28,5 em 5/5 cores, em papel couche fosco 250 gramas. Acabamento 01 dobra e laminação bopp fosca frente, Verniz UV localizado frente/verso, miolo com 4 páginas em papel couche fosco 170 gramas 5/5 cores, verniz de máquina frente e verso. Acabamento, grampo canoa,  saco fronha e bolinha de vinil para lacre (shirink) (manuseio). Considerar todas as cores CMYK.</t>
  </si>
  <si>
    <t>Folder - formato 38 x 28,5cm, formato fechado 19 x 28,5 em 5/5 cores, em papel couche fosco 250 gramas. Acabamento 01 dobra e laminação bopp fosca frente, Verniz UV localizado frente/verso, miolo com 8 páginas em papel couche fosco 170 gramas 5/5 cores, verniz de máquina frente e verso. Acabamento, grampo canoa,  saco fronha e bolinha de vinil para lacre (shirink) (manuseio). Considerar todas as cores CMYK.</t>
  </si>
  <si>
    <t>Folder - formato 38 x 28,5cm, formato fechado 19 x 28,5 em 5/5 cores, em papel couche fosco 250 gramas. Acabamento 01 dobra e laminação bopp fosca frente, Verniz UV localizado frente/verso, miolo com 12 páginas em papel couche fosco 170 gramas 5/5 cores, verniz de máquina frente e verso. Acabamento, grampo canoa,  saco fronha e bolinha de vinil para lacre (shirink) (manuseio). Considerar todas as cores CMYK.</t>
  </si>
  <si>
    <r>
      <t xml:space="preserve">FOLDER  - 4x4 cores, Formato fechado: 13,5 x 13,5 cm Formato aberto: 13,5 x 40,5 cm, </t>
    </r>
    <r>
      <rPr>
        <b/>
        <sz val="10"/>
        <rFont val="Calibri"/>
        <family val="2"/>
      </rPr>
      <t>2 dobras</t>
    </r>
    <r>
      <rPr>
        <sz val="10"/>
        <rFont val="Calibri"/>
        <family val="2"/>
      </rPr>
      <t>, Papel: Couche fosco 150g, Acabamento: Verniz de Máquina (frente/verso).  Verniz UV localizado frente/verso.</t>
    </r>
  </si>
  <si>
    <r>
      <t>FOLDER - FSC , Formato Fechado: 210 x 297 mm Formato Aberto: 840 x 297 mm, Especificações: 1 Lâmina em FSC 50% - Couchê Fosco - 210 g/m2, 4x4 cores,  Acabamentos: Laminação Bopp Fosca Total Frente e Verso,</t>
    </r>
    <r>
      <rPr>
        <b/>
        <sz val="10"/>
        <rFont val="Calibri"/>
        <family val="2"/>
      </rPr>
      <t xml:space="preserve"> 3 Dobras</t>
    </r>
    <r>
      <rPr>
        <sz val="10"/>
        <rFont val="Calibri"/>
        <family val="2"/>
      </rPr>
      <t>, Prova digital, Corte e vinco. Verniz UV localizado frente/verso.</t>
    </r>
  </si>
  <si>
    <r>
      <t xml:space="preserve">FOLDER -  formato fechado 21 x 28 cm, formato aberto 42x28 cm, em papel couche fosco 210g, em 5/4 cores, </t>
    </r>
    <r>
      <rPr>
        <b/>
        <sz val="10"/>
        <color theme="1"/>
        <rFont val="Calibri"/>
        <family val="2"/>
      </rPr>
      <t>miolo 4 páginas</t>
    </r>
    <r>
      <rPr>
        <sz val="10"/>
        <rFont val="Calibri"/>
        <family val="2"/>
      </rPr>
      <t xml:space="preserve"> em papel couche fosco 170g, em 4/4 cores. Acabamento com relevo seco 6x6cm frente ca</t>
    </r>
    <r>
      <rPr>
        <sz val="10"/>
        <color theme="1"/>
        <rFont val="Calibri"/>
        <family val="2"/>
      </rPr>
      <t>pa, laminação fosca frente em todo o impresso. Vinco e dobra central, Grampo Canoa. Considerar todas as cores CMYK. Verniz UV localizado frente/verso.</t>
    </r>
  </si>
  <si>
    <r>
      <t xml:space="preserve">FOLDER -  formato fechado 21 x 28 cm, formato aberto 42x28 cm, em papel couche fosco 210g, em 5/4 cores, </t>
    </r>
    <r>
      <rPr>
        <b/>
        <sz val="10"/>
        <color theme="1"/>
        <rFont val="Calibri"/>
        <family val="2"/>
      </rPr>
      <t>miolo 8 páginas</t>
    </r>
    <r>
      <rPr>
        <sz val="10"/>
        <rFont val="Calibri"/>
        <family val="2"/>
      </rPr>
      <t xml:space="preserve"> em papel couche fosco 170g, em 4/4 cores. Acabamento com relevo seco 6x6cm frente ca</t>
    </r>
    <r>
      <rPr>
        <sz val="10"/>
        <color theme="1"/>
        <rFont val="Calibri"/>
        <family val="2"/>
      </rPr>
      <t>pa, laminação fosca frente em todo o impresso. Vinco e dobra central, Grampo Canoa. Considerar todas as cores CMYK. Verniz UV localizado frente/verso.</t>
    </r>
  </si>
  <si>
    <r>
      <t xml:space="preserve">FOLDER -  formato fechado 21 x 28 cm, formato aberto 42x28 cm, em papel couche fosco 210g, em 5/4 cores, </t>
    </r>
    <r>
      <rPr>
        <b/>
        <sz val="10"/>
        <color theme="1"/>
        <rFont val="Calibri"/>
        <family val="2"/>
      </rPr>
      <t>miolo 12 páginas</t>
    </r>
    <r>
      <rPr>
        <sz val="10"/>
        <rFont val="Calibri"/>
        <family val="2"/>
      </rPr>
      <t xml:space="preserve"> em papel couche fosco 170g, em 4/4 cores. Acabamento com relevo seco 6x6cm frente ca</t>
    </r>
    <r>
      <rPr>
        <sz val="10"/>
        <color theme="1"/>
        <rFont val="Calibri"/>
        <family val="2"/>
      </rPr>
      <t>pa, laminação fosca frente em todo o impresso. Vinco e dobra central, Grampo Canoa. Considerar todas as cores CMYK. Verniz UV localizado frente/verso.</t>
    </r>
  </si>
  <si>
    <t>FOLDER - MEDINDO 10 X 15 FORMATO FECHADO, 30X15 FORMATO ABERTO, 4/4 CORES, EM PAPEL COUCHE FOSCO 170 GRAMAS, LAMINACAO BOPP F/V, 02 DOBRAS. Prova Digital. Verniz UV localizado frente/verso.</t>
  </si>
  <si>
    <t>d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</si>
</sst>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&quot;R$&quot;\ #,##0.0000"/>
    <numFmt numFmtId="166" formatCode="_(&quot;R$ &quot;* #,##0.0000_);_(&quot;R$ &quot;* \(#,##0.0000\);_(&quot;R$ &quot;* &quot;-&quot;??_);_(@_)"/>
  </numFmts>
  <fonts count="44">
    <font>
      <sz val="12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b/>
      <sz val="10"/>
      <name val="Calibri"/>
      <family val="2"/>
    </font>
    <font>
      <b/>
      <sz val="11"/>
      <color indexed="9"/>
      <name val="Calibri"/>
      <family val="2"/>
    </font>
    <font>
      <b/>
      <u/>
      <sz val="11"/>
      <color indexed="9"/>
      <name val="Calibri"/>
      <family val="2"/>
    </font>
    <font>
      <b/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rgb="FFC00000"/>
      <name val="Calibri"/>
      <family val="2"/>
    </font>
    <font>
      <sz val="10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10">
    <xf numFmtId="0" fontId="0" fillId="0" borderId="0" xfId="0"/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vertical="center" wrapText="1"/>
    </xf>
    <xf numFmtId="165" fontId="14" fillId="0" borderId="4" xfId="0" applyNumberFormat="1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vertical="center" wrapText="1"/>
    </xf>
    <xf numFmtId="165" fontId="14" fillId="2" borderId="4" xfId="0" applyNumberFormat="1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vertical="center" wrapText="1"/>
    </xf>
    <xf numFmtId="165" fontId="14" fillId="3" borderId="4" xfId="0" applyNumberFormat="1" applyFont="1" applyFill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165" fontId="14" fillId="3" borderId="12" xfId="0" applyNumberFormat="1" applyFont="1" applyFill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165" fontId="14" fillId="2" borderId="0" xfId="0" applyNumberFormat="1" applyFont="1" applyFill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vertical="center" wrapText="1"/>
    </xf>
    <xf numFmtId="165" fontId="14" fillId="3" borderId="17" xfId="0" applyNumberFormat="1" applyFont="1" applyFill="1" applyBorder="1" applyAlignment="1" applyProtection="1">
      <alignment vertical="center" wrapText="1"/>
      <protection locked="0"/>
    </xf>
    <xf numFmtId="165" fontId="14" fillId="0" borderId="17" xfId="0" applyNumberFormat="1" applyFont="1" applyBorder="1" applyAlignment="1" applyProtection="1">
      <alignment vertical="center" wrapText="1"/>
    </xf>
    <xf numFmtId="0" fontId="12" fillId="4" borderId="0" xfId="0" applyFont="1" applyFill="1" applyAlignment="1" applyProtection="1">
      <alignment vertical="center" wrapText="1"/>
    </xf>
    <xf numFmtId="0" fontId="14" fillId="4" borderId="0" xfId="0" applyFont="1" applyFill="1" applyAlignment="1" applyProtection="1">
      <alignment vertical="center" wrapText="1"/>
    </xf>
    <xf numFmtId="0" fontId="20" fillId="4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165" fontId="14" fillId="3" borderId="18" xfId="0" applyNumberFormat="1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24" fillId="2" borderId="0" xfId="0" applyFont="1" applyFill="1" applyAlignment="1" applyProtection="1">
      <alignment vertical="center" wrapText="1"/>
    </xf>
    <xf numFmtId="0" fontId="25" fillId="4" borderId="0" xfId="0" applyFont="1" applyFill="1" applyAlignment="1" applyProtection="1">
      <alignment vertical="center" wrapText="1"/>
    </xf>
    <xf numFmtId="0" fontId="25" fillId="2" borderId="0" xfId="0" applyFont="1" applyFill="1" applyAlignment="1" applyProtection="1">
      <alignment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166" fontId="17" fillId="5" borderId="6" xfId="1" applyNumberFormat="1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vertical="center" wrapText="1"/>
    </xf>
    <xf numFmtId="165" fontId="15" fillId="3" borderId="17" xfId="0" applyNumberFormat="1" applyFont="1" applyFill="1" applyBorder="1" applyAlignment="1" applyProtection="1">
      <alignment vertical="center" wrapText="1"/>
      <protection locked="0"/>
    </xf>
    <xf numFmtId="165" fontId="15" fillId="0" borderId="17" xfId="0" applyNumberFormat="1" applyFont="1" applyBorder="1" applyAlignment="1" applyProtection="1">
      <alignment vertical="center" wrapText="1"/>
    </xf>
    <xf numFmtId="0" fontId="10" fillId="6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</xf>
    <xf numFmtId="165" fontId="14" fillId="2" borderId="0" xfId="0" applyNumberFormat="1" applyFont="1" applyFill="1" applyBorder="1" applyAlignment="1" applyProtection="1">
      <alignment horizontal="center" vertical="center" wrapText="1"/>
    </xf>
    <xf numFmtId="164" fontId="27" fillId="2" borderId="0" xfId="1" applyFont="1" applyFill="1" applyBorder="1" applyAlignment="1" applyProtection="1">
      <alignment horizontal="center" vertical="center" wrapText="1"/>
    </xf>
    <xf numFmtId="165" fontId="14" fillId="3" borderId="18" xfId="0" quotePrefix="1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165" fontId="14" fillId="7" borderId="4" xfId="0" applyNumberFormat="1" applyFont="1" applyFill="1" applyBorder="1" applyAlignment="1" applyProtection="1">
      <alignment vertical="center" wrapText="1"/>
      <protection locked="0"/>
    </xf>
    <xf numFmtId="165" fontId="14" fillId="7" borderId="17" xfId="0" applyNumberFormat="1" applyFont="1" applyFill="1" applyBorder="1" applyAlignment="1" applyProtection="1">
      <alignment vertical="center" wrapText="1"/>
      <protection locked="0"/>
    </xf>
    <xf numFmtId="0" fontId="14" fillId="2" borderId="16" xfId="0" applyFont="1" applyFill="1" applyBorder="1" applyAlignment="1" applyProtection="1">
      <alignment vertical="center" wrapText="1"/>
    </xf>
    <xf numFmtId="0" fontId="28" fillId="7" borderId="7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</xf>
    <xf numFmtId="165" fontId="29" fillId="7" borderId="4" xfId="0" applyNumberFormat="1" applyFont="1" applyFill="1" applyBorder="1" applyAlignment="1" applyProtection="1">
      <alignment vertical="center" wrapText="1"/>
      <protection locked="0"/>
    </xf>
    <xf numFmtId="165" fontId="29" fillId="7" borderId="17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165" fontId="30" fillId="7" borderId="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165" fontId="14" fillId="0" borderId="0" xfId="0" applyNumberFormat="1" applyFont="1" applyBorder="1" applyAlignment="1" applyProtection="1">
      <alignment vertical="center" wrapText="1"/>
    </xf>
    <xf numFmtId="165" fontId="14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vertical="center" wrapText="1"/>
    </xf>
    <xf numFmtId="165" fontId="14" fillId="3" borderId="0" xfId="0" applyNumberFormat="1" applyFont="1" applyFill="1" applyBorder="1" applyAlignment="1" applyProtection="1">
      <alignment vertical="center" wrapText="1"/>
      <protection locked="0"/>
    </xf>
    <xf numFmtId="165" fontId="14" fillId="2" borderId="0" xfId="0" applyNumberFormat="1" applyFont="1" applyFill="1" applyBorder="1" applyAlignment="1" applyProtection="1">
      <alignment vertical="center" wrapText="1"/>
      <protection locked="0"/>
    </xf>
    <xf numFmtId="166" fontId="17" fillId="2" borderId="0" xfId="1" applyNumberFormat="1" applyFont="1" applyFill="1" applyBorder="1" applyAlignment="1" applyProtection="1">
      <alignment vertical="center" wrapText="1"/>
    </xf>
    <xf numFmtId="0" fontId="0" fillId="2" borderId="0" xfId="0" applyFill="1"/>
    <xf numFmtId="166" fontId="17" fillId="2" borderId="39" xfId="1" applyNumberFormat="1" applyFont="1" applyFill="1" applyBorder="1" applyAlignment="1" applyProtection="1">
      <alignment vertical="center" wrapText="1"/>
    </xf>
    <xf numFmtId="0" fontId="26" fillId="15" borderId="0" xfId="0" applyFont="1" applyFill="1" applyBorder="1" applyAlignment="1" applyProtection="1">
      <alignment horizontal="center" vertical="center" wrapText="1"/>
    </xf>
    <xf numFmtId="0" fontId="12" fillId="15" borderId="0" xfId="0" applyFont="1" applyFill="1" applyBorder="1" applyAlignment="1" applyProtection="1">
      <alignment horizontal="center" vertical="center" wrapText="1"/>
    </xf>
    <xf numFmtId="0" fontId="15" fillId="15" borderId="0" xfId="0" applyFont="1" applyFill="1" applyBorder="1" applyAlignment="1" applyProtection="1">
      <alignment horizontal="center" vertical="center" wrapText="1"/>
    </xf>
    <xf numFmtId="165" fontId="14" fillId="15" borderId="0" xfId="0" applyNumberFormat="1" applyFont="1" applyFill="1" applyBorder="1" applyAlignment="1" applyProtection="1">
      <alignment horizontal="center" vertical="center" wrapText="1"/>
    </xf>
    <xf numFmtId="0" fontId="12" fillId="15" borderId="0" xfId="0" applyFont="1" applyFill="1" applyAlignment="1" applyProtection="1">
      <alignment horizontal="center" vertical="center" wrapText="1"/>
    </xf>
    <xf numFmtId="0" fontId="14" fillId="15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vertical="center" wrapText="1"/>
    </xf>
    <xf numFmtId="166" fontId="22" fillId="4" borderId="6" xfId="1" applyNumberFormat="1" applyFont="1" applyFill="1" applyBorder="1" applyAlignment="1" applyProtection="1">
      <alignment vertical="center" wrapText="1"/>
    </xf>
    <xf numFmtId="166" fontId="23" fillId="4" borderId="6" xfId="1" applyNumberFormat="1" applyFont="1" applyFill="1" applyBorder="1" applyAlignment="1" applyProtection="1">
      <alignment vertical="center" wrapText="1"/>
    </xf>
    <xf numFmtId="166" fontId="38" fillId="4" borderId="6" xfId="1" applyNumberFormat="1" applyFont="1" applyFill="1" applyBorder="1" applyAlignment="1" applyProtection="1">
      <alignment vertical="center" wrapText="1"/>
    </xf>
    <xf numFmtId="165" fontId="14" fillId="0" borderId="11" xfId="0" applyNumberFormat="1" applyFont="1" applyBorder="1" applyAlignment="1" applyProtection="1">
      <alignment vertical="center" wrapText="1"/>
    </xf>
    <xf numFmtId="0" fontId="41" fillId="4" borderId="0" xfId="0" applyFont="1" applyFill="1" applyAlignment="1" applyProtection="1">
      <alignment vertical="center" wrapText="1"/>
    </xf>
    <xf numFmtId="0" fontId="42" fillId="4" borderId="0" xfId="0" applyFont="1" applyFill="1" applyAlignment="1" applyProtection="1">
      <alignment vertical="center" wrapText="1"/>
    </xf>
    <xf numFmtId="0" fontId="43" fillId="4" borderId="0" xfId="0" applyFont="1" applyFill="1" applyAlignment="1" applyProtection="1">
      <alignment vertical="center" wrapText="1"/>
    </xf>
    <xf numFmtId="165" fontId="29" fillId="7" borderId="4" xfId="0" applyNumberFormat="1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6" fillId="8" borderId="19" xfId="0" applyFont="1" applyFill="1" applyBorder="1" applyAlignment="1" applyProtection="1">
      <alignment horizontal="center" vertical="center" wrapText="1"/>
    </xf>
    <xf numFmtId="0" fontId="26" fillId="8" borderId="20" xfId="0" applyFont="1" applyFill="1" applyBorder="1" applyAlignment="1" applyProtection="1">
      <alignment horizontal="center" vertical="center" wrapText="1"/>
    </xf>
    <xf numFmtId="0" fontId="26" fillId="8" borderId="21" xfId="0" applyFont="1" applyFill="1" applyBorder="1" applyAlignment="1" applyProtection="1">
      <alignment horizontal="center" vertical="center" wrapText="1"/>
    </xf>
    <xf numFmtId="0" fontId="26" fillId="8" borderId="22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11" borderId="27" xfId="0" applyFont="1" applyFill="1" applyBorder="1" applyAlignment="1" applyProtection="1">
      <alignment horizontal="center" vertical="center" wrapText="1"/>
    </xf>
    <xf numFmtId="0" fontId="15" fillId="11" borderId="20" xfId="0" applyFont="1" applyFill="1" applyBorder="1" applyAlignment="1" applyProtection="1">
      <alignment horizontal="center" vertical="center" wrapText="1"/>
    </xf>
    <xf numFmtId="0" fontId="15" fillId="11" borderId="22" xfId="0" applyFont="1" applyFill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7" fillId="9" borderId="0" xfId="0" applyFont="1" applyFill="1" applyBorder="1" applyAlignment="1" applyProtection="1">
      <alignment horizontal="center" vertical="center" wrapText="1"/>
    </xf>
    <xf numFmtId="0" fontId="17" fillId="9" borderId="32" xfId="0" applyFont="1" applyFill="1" applyBorder="1" applyAlignment="1" applyProtection="1">
      <alignment horizontal="center" vertical="center" wrapText="1"/>
    </xf>
    <xf numFmtId="0" fontId="31" fillId="9" borderId="0" xfId="0" applyFont="1" applyFill="1" applyAlignment="1" applyProtection="1">
      <alignment horizontal="center" vertical="center" wrapText="1"/>
    </xf>
    <xf numFmtId="0" fontId="31" fillId="9" borderId="32" xfId="0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21" fillId="10" borderId="0" xfId="0" applyFont="1" applyFill="1" applyAlignment="1" applyProtection="1">
      <alignment horizontal="left" vertical="center" wrapText="1"/>
    </xf>
    <xf numFmtId="0" fontId="32" fillId="11" borderId="0" xfId="0" applyFont="1" applyFill="1" applyAlignment="1" applyProtection="1">
      <alignment horizontal="center" vertical="center" wrapText="1"/>
    </xf>
    <xf numFmtId="0" fontId="26" fillId="12" borderId="19" xfId="0" applyFont="1" applyFill="1" applyBorder="1" applyAlignment="1" applyProtection="1">
      <alignment horizontal="center" vertical="center" wrapText="1"/>
    </xf>
    <xf numFmtId="0" fontId="26" fillId="12" borderId="20" xfId="0" applyFont="1" applyFill="1" applyBorder="1" applyAlignment="1" applyProtection="1">
      <alignment horizontal="center" vertical="center" wrapText="1"/>
    </xf>
    <xf numFmtId="0" fontId="26" fillId="12" borderId="21" xfId="0" applyFont="1" applyFill="1" applyBorder="1" applyAlignment="1" applyProtection="1">
      <alignment horizontal="center" vertical="center" wrapText="1"/>
    </xf>
    <xf numFmtId="0" fontId="26" fillId="12" borderId="22" xfId="0" applyFont="1" applyFill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32" fillId="12" borderId="0" xfId="0" applyFont="1" applyFill="1" applyAlignment="1" applyProtection="1">
      <alignment horizontal="left" vertical="center" wrapText="1"/>
    </xf>
    <xf numFmtId="0" fontId="26" fillId="11" borderId="19" xfId="0" applyFont="1" applyFill="1" applyBorder="1" applyAlignment="1" applyProtection="1">
      <alignment horizontal="center" vertical="center" wrapText="1"/>
    </xf>
    <xf numFmtId="0" fontId="26" fillId="11" borderId="20" xfId="0" applyFont="1" applyFill="1" applyBorder="1" applyAlignment="1" applyProtection="1">
      <alignment horizontal="center" vertical="center" wrapText="1"/>
    </xf>
    <xf numFmtId="0" fontId="26" fillId="11" borderId="21" xfId="0" applyFont="1" applyFill="1" applyBorder="1" applyAlignment="1" applyProtection="1">
      <alignment horizontal="center" vertical="center" wrapText="1"/>
    </xf>
    <xf numFmtId="0" fontId="26" fillId="11" borderId="22" xfId="0" applyFont="1" applyFill="1" applyBorder="1" applyAlignment="1" applyProtection="1">
      <alignment horizontal="center" vertical="center" wrapText="1"/>
    </xf>
    <xf numFmtId="0" fontId="23" fillId="10" borderId="19" xfId="0" applyFont="1" applyFill="1" applyBorder="1" applyAlignment="1" applyProtection="1">
      <alignment horizontal="center" vertical="center" wrapText="1"/>
    </xf>
    <xf numFmtId="0" fontId="23" fillId="10" borderId="20" xfId="0" applyFont="1" applyFill="1" applyBorder="1" applyAlignment="1" applyProtection="1">
      <alignment horizontal="center" vertical="center" wrapText="1"/>
    </xf>
    <xf numFmtId="0" fontId="23" fillId="10" borderId="21" xfId="0" applyFont="1" applyFill="1" applyBorder="1" applyAlignment="1" applyProtection="1">
      <alignment horizontal="center" vertical="center" wrapText="1"/>
    </xf>
    <xf numFmtId="0" fontId="23" fillId="10" borderId="22" xfId="0" applyFont="1" applyFill="1" applyBorder="1" applyAlignment="1" applyProtection="1">
      <alignment horizontal="center" vertical="center" wrapText="1"/>
    </xf>
    <xf numFmtId="0" fontId="37" fillId="9" borderId="0" xfId="0" applyFont="1" applyFill="1" applyBorder="1" applyAlignment="1" applyProtection="1">
      <alignment horizontal="center" vertical="center" wrapText="1"/>
    </xf>
    <xf numFmtId="0" fontId="37" fillId="9" borderId="32" xfId="0" applyFont="1" applyFill="1" applyBorder="1" applyAlignment="1" applyProtection="1">
      <alignment horizontal="center" vertical="center" wrapText="1"/>
    </xf>
    <xf numFmtId="0" fontId="17" fillId="9" borderId="0" xfId="0" applyFont="1" applyFill="1" applyAlignment="1" applyProtection="1">
      <alignment horizontal="center" vertical="center" wrapText="1"/>
    </xf>
    <xf numFmtId="0" fontId="33" fillId="0" borderId="30" xfId="0" applyFont="1" applyBorder="1" applyAlignment="1" applyProtection="1">
      <alignment horizontal="center" vertical="center" wrapText="1"/>
    </xf>
    <xf numFmtId="0" fontId="33" fillId="0" borderId="31" xfId="0" applyFont="1" applyBorder="1" applyAlignment="1" applyProtection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7" fillId="5" borderId="33" xfId="0" applyFont="1" applyFill="1" applyBorder="1" applyAlignment="1" applyProtection="1">
      <alignment horizontal="center" vertical="center" wrapText="1"/>
    </xf>
    <xf numFmtId="0" fontId="17" fillId="5" borderId="34" xfId="0" applyFont="1" applyFill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0" fontId="38" fillId="4" borderId="33" xfId="0" applyFont="1" applyFill="1" applyBorder="1" applyAlignment="1" applyProtection="1">
      <alignment horizontal="center" vertical="center" wrapText="1"/>
    </xf>
    <xf numFmtId="0" fontId="38" fillId="4" borderId="34" xfId="0" applyFont="1" applyFill="1" applyBorder="1" applyAlignment="1" applyProtection="1">
      <alignment horizontal="center" vertical="center" wrapText="1"/>
    </xf>
    <xf numFmtId="0" fontId="38" fillId="4" borderId="35" xfId="0" applyFont="1" applyFill="1" applyBorder="1" applyAlignment="1" applyProtection="1">
      <alignment horizontal="center" vertical="center" wrapText="1"/>
    </xf>
    <xf numFmtId="0" fontId="21" fillId="13" borderId="0" xfId="0" applyFont="1" applyFill="1" applyAlignment="1" applyProtection="1">
      <alignment horizontal="left" vertical="center" wrapText="1"/>
    </xf>
    <xf numFmtId="0" fontId="23" fillId="13" borderId="19" xfId="0" applyFont="1" applyFill="1" applyBorder="1" applyAlignment="1" applyProtection="1">
      <alignment horizontal="center" vertical="center" wrapText="1"/>
    </xf>
    <xf numFmtId="0" fontId="23" fillId="13" borderId="20" xfId="0" applyFont="1" applyFill="1" applyBorder="1" applyAlignment="1" applyProtection="1">
      <alignment horizontal="center" vertical="center" wrapText="1"/>
    </xf>
    <xf numFmtId="0" fontId="23" fillId="13" borderId="21" xfId="0" applyFont="1" applyFill="1" applyBorder="1" applyAlignment="1" applyProtection="1">
      <alignment horizontal="center" vertical="center" wrapText="1"/>
    </xf>
    <xf numFmtId="0" fontId="23" fillId="13" borderId="22" xfId="0" applyFont="1" applyFill="1" applyBorder="1" applyAlignment="1" applyProtection="1">
      <alignment horizontal="center" vertical="center" wrapText="1"/>
    </xf>
    <xf numFmtId="0" fontId="1" fillId="14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39" fillId="4" borderId="0" xfId="0" applyFont="1" applyFill="1" applyAlignment="1" applyProtection="1">
      <alignment horizontal="center" vertical="center" wrapText="1"/>
    </xf>
    <xf numFmtId="0" fontId="15" fillId="7" borderId="36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34" fillId="7" borderId="36" xfId="0" applyFont="1" applyFill="1" applyBorder="1" applyAlignment="1" applyProtection="1">
      <alignment horizontal="center" vertical="center" wrapText="1"/>
    </xf>
    <xf numFmtId="0" fontId="34" fillId="7" borderId="1" xfId="0" applyFont="1" applyFill="1" applyBorder="1" applyAlignment="1" applyProtection="1">
      <alignment horizontal="center" vertical="center" wrapText="1"/>
    </xf>
    <xf numFmtId="0" fontId="15" fillId="15" borderId="37" xfId="0" applyFont="1" applyFill="1" applyBorder="1" applyAlignment="1" applyProtection="1">
      <alignment horizontal="center" vertical="center" wrapText="1"/>
    </xf>
    <xf numFmtId="0" fontId="1" fillId="14" borderId="6" xfId="0" applyFont="1" applyFill="1" applyBorder="1" applyAlignment="1" applyProtection="1">
      <alignment horizontal="center" vertical="center" wrapText="1"/>
    </xf>
    <xf numFmtId="0" fontId="38" fillId="4" borderId="30" xfId="0" applyFont="1" applyFill="1" applyBorder="1" applyAlignment="1" applyProtection="1">
      <alignment horizontal="center" vertical="center" wrapText="1"/>
    </xf>
    <xf numFmtId="0" fontId="38" fillId="4" borderId="31" xfId="0" applyFont="1" applyFill="1" applyBorder="1" applyAlignment="1" applyProtection="1">
      <alignment horizontal="center" vertical="center" wrapText="1"/>
    </xf>
    <xf numFmtId="0" fontId="38" fillId="4" borderId="8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23" fillId="4" borderId="34" xfId="0" applyFont="1" applyFill="1" applyBorder="1" applyAlignment="1" applyProtection="1">
      <alignment horizontal="center" vertical="center" wrapText="1"/>
    </xf>
    <xf numFmtId="0" fontId="23" fillId="4" borderId="35" xfId="0" applyFont="1" applyFill="1" applyBorder="1" applyAlignment="1" applyProtection="1">
      <alignment horizontal="center" vertical="center" wrapText="1"/>
    </xf>
    <xf numFmtId="0" fontId="40" fillId="4" borderId="30" xfId="0" applyFont="1" applyFill="1" applyBorder="1" applyAlignment="1" applyProtection="1">
      <alignment horizontal="center" vertical="center" wrapText="1"/>
    </xf>
    <xf numFmtId="0" fontId="40" fillId="4" borderId="31" xfId="0" applyFont="1" applyFill="1" applyBorder="1" applyAlignment="1" applyProtection="1">
      <alignment horizontal="center" vertical="center" wrapText="1"/>
    </xf>
    <xf numFmtId="0" fontId="40" fillId="4" borderId="8" xfId="0" applyFont="1" applyFill="1" applyBorder="1" applyAlignment="1" applyProtection="1">
      <alignment horizontal="center" vertical="center" wrapText="1"/>
    </xf>
    <xf numFmtId="0" fontId="39" fillId="4" borderId="30" xfId="0" applyFont="1" applyFill="1" applyBorder="1" applyAlignment="1" applyProtection="1">
      <alignment horizontal="center" vertical="center" wrapText="1"/>
    </xf>
    <xf numFmtId="0" fontId="39" fillId="4" borderId="31" xfId="0" applyFont="1" applyFill="1" applyBorder="1" applyAlignment="1" applyProtection="1">
      <alignment horizontal="center" vertical="center" wrapText="1"/>
    </xf>
    <xf numFmtId="0" fontId="39" fillId="4" borderId="8" xfId="0" applyFont="1" applyFill="1" applyBorder="1" applyAlignment="1" applyProtection="1">
      <alignment horizontal="center" vertical="center" wrapText="1"/>
    </xf>
    <xf numFmtId="165" fontId="29" fillId="7" borderId="17" xfId="0" applyNumberFormat="1" applyFont="1" applyFill="1" applyBorder="1" applyAlignment="1" applyProtection="1">
      <alignment vertical="center" wrapText="1"/>
    </xf>
  </cellXfs>
  <cellStyles count="2">
    <cellStyle name="Moeda" xfId="1" builtinId="4"/>
    <cellStyle name="Normal" xfId="0" builtinId="0"/>
  </cellStyles>
  <dxfs count="84"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fgColor theme="0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 enableFormatConditionsCalculation="0">
    <pageSetUpPr fitToPage="1"/>
  </sheetPr>
  <dimension ref="A1:AF1586"/>
  <sheetViews>
    <sheetView showGridLines="0" topLeftCell="A3" zoomScale="80" zoomScaleNormal="80" zoomScaleSheetLayoutView="80" zoomScalePageLayoutView="150" workbookViewId="0">
      <selection activeCell="C11" sqref="C11:F23"/>
    </sheetView>
  </sheetViews>
  <sheetFormatPr defaultRowHeight="15.75"/>
  <cols>
    <col min="1" max="1" width="6" style="3" customWidth="1"/>
    <col min="2" max="2" width="13.875" style="1" bestFit="1" customWidth="1"/>
    <col min="3" max="3" width="15.25" style="3" customWidth="1"/>
    <col min="4" max="4" width="15" style="3" customWidth="1"/>
    <col min="5" max="6" width="13.75" style="3" customWidth="1"/>
    <col min="7" max="7" width="12.875" style="1" customWidth="1"/>
    <col min="8" max="8" width="24.5" style="3" customWidth="1"/>
    <col min="9" max="9" width="12.125" style="50" customWidth="1"/>
    <col min="10" max="10" width="5.875" style="2" customWidth="1"/>
    <col min="11" max="11" width="14.375" style="1" customWidth="1"/>
    <col min="12" max="12" width="16.625" customWidth="1"/>
    <col min="13" max="13" width="15.125" style="1" customWidth="1"/>
    <col min="14" max="14" width="16" style="1" customWidth="1"/>
    <col min="15" max="15" width="2.75" style="1" customWidth="1"/>
    <col min="16" max="16" width="15.625" style="1" customWidth="1"/>
    <col min="17" max="19" width="22.375" style="1" customWidth="1"/>
    <col min="20" max="20" width="9" style="1" customWidth="1"/>
    <col min="21" max="16384" width="9" style="1"/>
  </cols>
  <sheetData>
    <row r="1" spans="1:16" s="45" customFormat="1" ht="126" customHeight="1">
      <c r="A1" s="149" t="s">
        <v>90</v>
      </c>
      <c r="B1" s="149"/>
      <c r="C1" s="149"/>
      <c r="D1" s="149"/>
      <c r="E1" s="149"/>
      <c r="F1" s="149"/>
      <c r="G1" s="149"/>
      <c r="H1" s="72" t="s">
        <v>245</v>
      </c>
      <c r="I1" s="110"/>
      <c r="J1" s="67"/>
      <c r="K1" s="188" t="s">
        <v>126</v>
      </c>
      <c r="L1" s="188"/>
      <c r="M1" s="188"/>
      <c r="N1" s="188"/>
      <c r="O1" s="188"/>
      <c r="P1" s="188"/>
    </row>
    <row r="2" spans="1:16" ht="28.5" customHeight="1">
      <c r="A2" s="189" t="s">
        <v>38</v>
      </c>
      <c r="B2" s="189"/>
      <c r="C2" s="189"/>
      <c r="D2" s="189"/>
      <c r="E2" s="189"/>
      <c r="F2" s="189"/>
      <c r="G2" s="189"/>
      <c r="H2" s="73"/>
    </row>
    <row r="3" spans="1:16" ht="32.25" customHeight="1">
      <c r="A3" s="190" t="s">
        <v>233</v>
      </c>
      <c r="B3" s="190"/>
      <c r="C3" s="190"/>
      <c r="D3" s="190"/>
      <c r="E3" s="190"/>
      <c r="F3" s="190"/>
      <c r="G3" s="190"/>
    </row>
    <row r="4" spans="1:16" s="4" customFormat="1" ht="31.5" customHeight="1">
      <c r="A4" s="183" t="s">
        <v>91</v>
      </c>
      <c r="B4" s="183"/>
      <c r="C4" s="183"/>
      <c r="D4" s="183"/>
      <c r="E4" s="183"/>
      <c r="F4" s="183"/>
      <c r="G4" s="183"/>
      <c r="H4" s="55"/>
      <c r="I4" s="51"/>
      <c r="K4" s="5"/>
      <c r="O4" s="18"/>
    </row>
    <row r="5" spans="1:16" s="4" customFormat="1" ht="21.75" customHeight="1" thickBot="1">
      <c r="A5" s="6"/>
      <c r="H5" s="74"/>
      <c r="I5" s="51"/>
      <c r="K5" s="5"/>
      <c r="O5" s="18"/>
    </row>
    <row r="6" spans="1:16" s="60" customFormat="1" ht="30.75" customHeight="1" thickBot="1">
      <c r="A6" s="184" t="s">
        <v>0</v>
      </c>
      <c r="B6" s="185"/>
      <c r="C6" s="185"/>
      <c r="D6" s="185"/>
      <c r="E6" s="186"/>
      <c r="F6" s="186"/>
      <c r="G6" s="187"/>
      <c r="H6" s="58"/>
      <c r="I6" s="59"/>
      <c r="K6" s="168" t="s">
        <v>50</v>
      </c>
      <c r="L6" s="168"/>
      <c r="M6" s="168"/>
      <c r="N6" s="168"/>
      <c r="O6" s="61"/>
      <c r="P6" s="170" t="s">
        <v>51</v>
      </c>
    </row>
    <row r="7" spans="1:16" s="4" customFormat="1" ht="47.25" customHeight="1" thickBot="1">
      <c r="A7" s="156" t="s">
        <v>207</v>
      </c>
      <c r="B7" s="157"/>
      <c r="C7" s="157"/>
      <c r="D7" s="157"/>
      <c r="E7" s="157"/>
      <c r="F7" s="157"/>
      <c r="G7" s="158"/>
      <c r="H7" s="53"/>
      <c r="I7" s="52"/>
      <c r="K7" s="168"/>
      <c r="L7" s="168"/>
      <c r="M7" s="168"/>
      <c r="N7" s="168"/>
      <c r="O7" s="18"/>
      <c r="P7" s="170"/>
    </row>
    <row r="8" spans="1:16" s="4" customFormat="1" ht="12.75" customHeight="1" thickBot="1">
      <c r="A8" s="127" t="s">
        <v>37</v>
      </c>
      <c r="B8" s="127" t="s">
        <v>36</v>
      </c>
      <c r="C8" s="130" t="s">
        <v>45</v>
      </c>
      <c r="D8" s="131"/>
      <c r="E8" s="131"/>
      <c r="F8" s="132"/>
      <c r="G8" s="133" t="s">
        <v>89</v>
      </c>
      <c r="H8" s="54"/>
      <c r="I8" s="51"/>
      <c r="K8" s="168"/>
      <c r="L8" s="168"/>
      <c r="M8" s="168"/>
      <c r="N8" s="168"/>
      <c r="O8" s="18"/>
      <c r="P8" s="170"/>
    </row>
    <row r="9" spans="1:16" s="4" customFormat="1" ht="13.5" customHeight="1" thickBot="1">
      <c r="A9" s="128"/>
      <c r="B9" s="128"/>
      <c r="C9" s="21" t="s">
        <v>41</v>
      </c>
      <c r="D9" s="20" t="s">
        <v>42</v>
      </c>
      <c r="E9" s="20" t="s">
        <v>43</v>
      </c>
      <c r="F9" s="20" t="s">
        <v>44</v>
      </c>
      <c r="G9" s="134"/>
      <c r="H9" s="54"/>
      <c r="I9" s="51"/>
      <c r="K9" s="168"/>
      <c r="L9" s="168"/>
      <c r="M9" s="168"/>
      <c r="N9" s="168"/>
      <c r="O9" s="18"/>
      <c r="P9" s="170"/>
    </row>
    <row r="10" spans="1:16" s="4" customFormat="1" ht="41.25" thickBot="1">
      <c r="A10" s="129"/>
      <c r="B10" s="129"/>
      <c r="C10" s="43" t="s">
        <v>87</v>
      </c>
      <c r="D10" s="44" t="s">
        <v>47</v>
      </c>
      <c r="E10" s="44" t="s">
        <v>88</v>
      </c>
      <c r="F10" s="44" t="s">
        <v>49</v>
      </c>
      <c r="G10" s="135"/>
      <c r="H10" s="54"/>
      <c r="I10" s="51"/>
      <c r="K10" s="169"/>
      <c r="L10" s="169"/>
      <c r="M10" s="169"/>
      <c r="N10" s="169"/>
      <c r="O10" s="32"/>
      <c r="P10" s="146"/>
    </row>
    <row r="11" spans="1:16" s="4" customFormat="1" ht="25.5">
      <c r="A11" s="22">
        <v>1</v>
      </c>
      <c r="B11" s="26" t="s">
        <v>1</v>
      </c>
      <c r="C11" s="25"/>
      <c r="D11" s="25"/>
      <c r="E11" s="25"/>
      <c r="F11" s="25"/>
      <c r="G11" s="10">
        <f>SUM(C11:D11)</f>
        <v>0</v>
      </c>
      <c r="H11" s="75"/>
      <c r="I11" s="51" t="str">
        <f t="shared" ref="I11:I23" si="0">IF(C11&lt;&gt;0,AND(D11&lt;C11,E11&lt;D11,F11&lt;E11),"")</f>
        <v/>
      </c>
      <c r="K11" s="33" t="str">
        <f>IF(C11&lt;&gt;0,"Preço OK Coluna (A) Faixa 1","Lançar Preço Coluna (A) Faixa 1")</f>
        <v>Lançar Preço Coluna (A) Faixa 1</v>
      </c>
      <c r="L11" s="33" t="str">
        <f>IF(D11&lt;&gt;0,"Preço OK Coluna (B) Faixa 1","Lançar Preço Coluna (B) Faixa 1")</f>
        <v>Lançar Preço Coluna (B) Faixa 1</v>
      </c>
      <c r="M11" s="33" t="str">
        <f>IF(E11&lt;&gt;0,"Preço OK Coluna (C) Faixa 1","Lançar Preço Coluna (C) Faixa 1")</f>
        <v>Lançar Preço Coluna (C) Faixa 1</v>
      </c>
      <c r="N11" s="33" t="str">
        <f>IF(F11&lt;&gt;0,"Preço OK Coluna (D) Faixa 1","Lançar Preço Coluna (D) Faixa 1")</f>
        <v>Lançar Preço Coluna (D) Faixa 1</v>
      </c>
      <c r="O11" s="35"/>
      <c r="P11" s="31" t="str">
        <f>IF(F11&lt;&gt;"",IF(I11=TRUE,"Preços OK na Faixa 1","ERRO Preços na Faixa 1"),"Lançar Preços na Faixa 1")</f>
        <v>Lançar Preços na Faixa 1</v>
      </c>
    </row>
    <row r="12" spans="1:16" s="4" customFormat="1" ht="25.5">
      <c r="A12" s="23">
        <v>2</v>
      </c>
      <c r="B12" s="27" t="s">
        <v>2</v>
      </c>
      <c r="C12" s="25"/>
      <c r="D12" s="25"/>
      <c r="E12" s="25"/>
      <c r="F12" s="25"/>
      <c r="G12" s="10">
        <f t="shared" ref="G12:G23" si="1">SUM(C12:D12)</f>
        <v>0</v>
      </c>
      <c r="H12" s="75"/>
      <c r="I12" s="51" t="str">
        <f t="shared" si="0"/>
        <v/>
      </c>
      <c r="K12" s="33" t="str">
        <f>IF(C12&lt;&gt;0,IF(AND(C12&lt;C11),"Preço Ok Coluna (A) Faixa 2","ERRO Preço Coluna (A) Faixa 2"),"Lançar Preço Coluna (A) Faixa 2")</f>
        <v>Lançar Preço Coluna (A) Faixa 2</v>
      </c>
      <c r="L12" s="33" t="str">
        <f>IF(D12&lt;&gt;0,IF(AND(D12&lt;D11),"Preço Ok Coluna (B) Faixa 2","ERRO Preço Coluna (B) Faixa 2"),"Lançar Preço Coluna (B) Faixa 2")</f>
        <v>Lançar Preço Coluna (B) Faixa 2</v>
      </c>
      <c r="M12" s="33" t="str">
        <f>IF(E12&lt;&gt;0,IF(AND(E12&lt;E11),"Preço Ok Coluna (C) Faixa 2","ERRO Preço Coluna (C) Faixa 2"),"Lançar Preço Coluna (C) Faixa 2")</f>
        <v>Lançar Preço Coluna (C) Faixa 2</v>
      </c>
      <c r="N12" s="33" t="str">
        <f>IF(F12&lt;&gt;0,IF(AND(F12&lt;F11),"Preço Ok Coluna (D) Faixa 2","ERRO Preço Coluna (D) Faixa 2"),"Lançar Preço Coluna (D) Faixa 2")</f>
        <v>Lançar Preço Coluna (D) Faixa 2</v>
      </c>
      <c r="O12" s="35"/>
      <c r="P12" s="31" t="str">
        <f>IF(F12&lt;&gt;"",IF(I12=TRUE,"Preços OK na Faixa 2","ERRO Preços na Faixa 2"),"Lançar Preços na Faixa 2")</f>
        <v>Lançar Preços na Faixa 2</v>
      </c>
    </row>
    <row r="13" spans="1:16" s="4" customFormat="1" ht="25.5">
      <c r="A13" s="23">
        <v>3</v>
      </c>
      <c r="B13" s="27" t="s">
        <v>3</v>
      </c>
      <c r="C13" s="25"/>
      <c r="D13" s="25"/>
      <c r="E13" s="25"/>
      <c r="F13" s="25"/>
      <c r="G13" s="10">
        <f t="shared" si="1"/>
        <v>0</v>
      </c>
      <c r="H13" s="75"/>
      <c r="I13" s="51" t="str">
        <f t="shared" si="0"/>
        <v/>
      </c>
      <c r="K13" s="33" t="str">
        <f>IF(C13&lt;&gt;0,IF(AND(C13&lt;C12),"Preço Ok Coluna (A) Faixa 3","ERRO Preço Coluna (A) Faixa 3"),"Lançar Preço Coluna (A) Faixa 3")</f>
        <v>Lançar Preço Coluna (A) Faixa 3</v>
      </c>
      <c r="L13" s="33" t="str">
        <f>IF(D13&lt;&gt;0,IF(AND(D13&lt;D12),"Preço Ok Coluna (B) Faixa 3","ERRO Preço Coluna (B) Faixa 3"),"Lançar Preço Coluna (B) Faixa 3")</f>
        <v>Lançar Preço Coluna (B) Faixa 3</v>
      </c>
      <c r="M13" s="33" t="str">
        <f>IF(E13&lt;&gt;0,IF(AND(E13&lt;E12),"Preço Ok Coluna (C) Faixa 3","ERRO Preço Coluna (C) Faixa 3"),"Lançar Preço Coluna (C) Faixa3")</f>
        <v>Lançar Preço Coluna (C) Faixa3</v>
      </c>
      <c r="N13" s="33" t="str">
        <f>IF(F13&lt;&gt;0,IF(AND(F13&lt;F12),"Preço Ok Coluna (D) Faixa 3","ERRO Preço Coluna (D) Faixa 3"),"Lançar Preço Coluna (D) Faixa 3")</f>
        <v>Lançar Preço Coluna (D) Faixa 3</v>
      </c>
      <c r="O13" s="35"/>
      <c r="P13" s="31" t="str">
        <f>IF(F13&lt;&gt;"",IF(I13=TRUE,"Preços OK na Faixa 3","ERRO Preços na Faixa 3"),"Lançar Preços na Faixa 3")</f>
        <v>Lançar Preços na Faixa 3</v>
      </c>
    </row>
    <row r="14" spans="1:16" s="4" customFormat="1" ht="25.5">
      <c r="A14" s="23">
        <v>4</v>
      </c>
      <c r="B14" s="27" t="s">
        <v>4</v>
      </c>
      <c r="C14" s="25"/>
      <c r="D14" s="25"/>
      <c r="E14" s="25"/>
      <c r="F14" s="25"/>
      <c r="G14" s="10">
        <f t="shared" si="1"/>
        <v>0</v>
      </c>
      <c r="H14" s="75"/>
      <c r="I14" s="51" t="str">
        <f t="shared" si="0"/>
        <v/>
      </c>
      <c r="K14" s="33" t="str">
        <f>IF(C14&lt;&gt;0,IF(AND(C14&lt;C13),"Preço Ok Coluna (A) Faixa 4","ERRO Preço Coluna (A) Faixa 4"),"Lançar Preço Coluna (A) Faixa 4")</f>
        <v>Lançar Preço Coluna (A) Faixa 4</v>
      </c>
      <c r="L14" s="33" t="str">
        <f>IF(D14&lt;&gt;0,IF(AND(D14&lt;D13),"Preço Ok Coluna (B) Faixa 4","ERRO Preço Coluna (B) Faixa 4"),"Lançar Preço Coluna (B) Faixa 4")</f>
        <v>Lançar Preço Coluna (B) Faixa 4</v>
      </c>
      <c r="M14" s="33" t="str">
        <f>IF(E14&lt;&gt;0,IF(AND(E14&lt;E13),"Preço Ok Coluna (C) Faixa 4","ERRO Preço Coluna (C) Faixa 4"),"Lançar Preço Coluna (C) Faixa 4")</f>
        <v>Lançar Preço Coluna (C) Faixa 4</v>
      </c>
      <c r="N14" s="33" t="str">
        <f>IF(F14&lt;&gt;0,IF(AND(F14&lt;F13),"Preço Ok Coluna (D) Faixa 4","ERRO Preço Coluna (D) Faixa 4"),"Lançar Preço Coluna (D) Faixa 4")</f>
        <v>Lançar Preço Coluna (D) Faixa 4</v>
      </c>
      <c r="O14" s="35"/>
      <c r="P14" s="31" t="str">
        <f>IF(F14&lt;&gt;"",IF(I14=TRUE,"Preços OK na Faixa 4","ERRO Preços na Faixa 4"),"Lançar Preços na Faixa 4")</f>
        <v>Lançar Preços na Faixa 4</v>
      </c>
    </row>
    <row r="15" spans="1:16" s="4" customFormat="1" ht="25.5">
      <c r="A15" s="23">
        <v>5</v>
      </c>
      <c r="B15" s="27" t="s">
        <v>5</v>
      </c>
      <c r="C15" s="25"/>
      <c r="D15" s="25"/>
      <c r="E15" s="25"/>
      <c r="F15" s="25"/>
      <c r="G15" s="10">
        <f t="shared" si="1"/>
        <v>0</v>
      </c>
      <c r="H15" s="75"/>
      <c r="I15" s="51" t="str">
        <f t="shared" si="0"/>
        <v/>
      </c>
      <c r="K15" s="33" t="str">
        <f>IF(C15&lt;&gt;0,IF(AND(C15&lt;C14),"Preço Ok Coluna (A) Faixa 5","ERRO Preço Coluna (A) Faixa 5"),"Lançar Preço Coluna (A) Faixa 5")</f>
        <v>Lançar Preço Coluna (A) Faixa 5</v>
      </c>
      <c r="L15" s="33" t="str">
        <f>IF(D15&lt;&gt;0,IF(AND(D15&lt;D14),"Preço Ok Coluna (B) Faixa 5","ERRO Preço Coluna (B) Faixa 5"),"Lançar Preço Coluna (B) Faixa 5")</f>
        <v>Lançar Preço Coluna (B) Faixa 5</v>
      </c>
      <c r="M15" s="33" t="str">
        <f>IF(E15&lt;&gt;0,IF(AND(E15&lt;E14),"Preço Ok Coluna (C) Faixa 5","ERRO Preço Coluna (C) Faixa 5"),"Lançar Preço Coluna (C) Faixa 5")</f>
        <v>Lançar Preço Coluna (C) Faixa 5</v>
      </c>
      <c r="N15" s="33" t="str">
        <f>IF(F15&lt;&gt;0,IF(AND(F15&lt;F14),"Preço Ok Coluna (D) Faixa 5","ERRO Preço Coluna (D) Faixa 5"),"Lançar Preço Coluna (D) Faixa 5")</f>
        <v>Lançar Preço Coluna (D) Faixa 5</v>
      </c>
      <c r="O15" s="35"/>
      <c r="P15" s="31" t="str">
        <f>IF(F15&lt;&gt;"",IF(I15=TRUE,"Preços OK na Faixa 5","ERRO Preços na Faixa 5"),"Lançar Preços na Faixa 5")</f>
        <v>Lançar Preços na Faixa 5</v>
      </c>
    </row>
    <row r="16" spans="1:16" s="4" customFormat="1" ht="25.5">
      <c r="A16" s="23">
        <v>6</v>
      </c>
      <c r="B16" s="27" t="s">
        <v>6</v>
      </c>
      <c r="C16" s="25"/>
      <c r="D16" s="25"/>
      <c r="E16" s="25"/>
      <c r="F16" s="25"/>
      <c r="G16" s="10">
        <f t="shared" si="1"/>
        <v>0</v>
      </c>
      <c r="H16" s="75"/>
      <c r="I16" s="51" t="str">
        <f t="shared" si="0"/>
        <v/>
      </c>
      <c r="K16" s="33" t="str">
        <f>IF(C16&lt;&gt;0,IF(AND(C16&lt;C15),"Preço Ok Coluna (A) Faixa 6","ERRO Preço Coluna (A) Faixa 6"),"Lançar Preço Coluna (A) Faixa 6")</f>
        <v>Lançar Preço Coluna (A) Faixa 6</v>
      </c>
      <c r="L16" s="33" t="str">
        <f>IF(D16&lt;&gt;0,IF(AND(D16&lt;D15),"Preço Ok Coluna (B) Faixa 6","ERRO Preço Coluna (B) Faixa 6"),"Lançar Preço Coluna (B) Faixa 6")</f>
        <v>Lançar Preço Coluna (B) Faixa 6</v>
      </c>
      <c r="M16" s="33" t="str">
        <f>IF(E16&lt;&gt;0,IF(AND(E16&lt;E15),"Preço Ok Coluna (C) Faixa 6","ERRO Preço Coluna (C) Faixa 6"),"Lançar Preço Coluna (C) Faixa 6")</f>
        <v>Lançar Preço Coluna (C) Faixa 6</v>
      </c>
      <c r="N16" s="33" t="str">
        <f>IF(F16&lt;&gt;0,IF(AND(F16&lt;F15),"Preço Ok Coluna (D) Faixa 6","ERRO Preço Coluna (D) Faixa 6"),"Lançar Preço Coluna (D) Faixa 6")</f>
        <v>Lançar Preço Coluna (D) Faixa 6</v>
      </c>
      <c r="O16" s="35"/>
      <c r="P16" s="31" t="str">
        <f>IF(F16&lt;&gt;"",IF(I16=TRUE,"Preços OK na Faixa 6","ERRO Preços na Faixa 6"),"Lançar Preços na Faixa 6")</f>
        <v>Lançar Preços na Faixa 6</v>
      </c>
    </row>
    <row r="17" spans="1:16" s="4" customFormat="1" ht="25.5">
      <c r="A17" s="23">
        <v>7</v>
      </c>
      <c r="B17" s="27" t="s">
        <v>7</v>
      </c>
      <c r="C17" s="25"/>
      <c r="D17" s="25"/>
      <c r="E17" s="25"/>
      <c r="F17" s="25"/>
      <c r="G17" s="10">
        <f t="shared" si="1"/>
        <v>0</v>
      </c>
      <c r="H17" s="75"/>
      <c r="I17" s="51" t="str">
        <f t="shared" si="0"/>
        <v/>
      </c>
      <c r="K17" s="33" t="str">
        <f>IF(C17&lt;&gt;0,IF(AND(C17&lt;C16),"Preço Ok Coluna (A) Faixa 7","ERRO Preço Coluna (A) Faixa 7"),"Lançar Preço Coluna (A) Faixa 7")</f>
        <v>Lançar Preço Coluna (A) Faixa 7</v>
      </c>
      <c r="L17" s="33" t="str">
        <f>IF(D17&lt;&gt;0,IF(AND(D17&lt;D16),"Preço Ok Coluna (B) Faixa 7","ERRO Preço Coluna (B) Faixa 7"),"Lançar Preço Coluna (B) Faixa 7")</f>
        <v>Lançar Preço Coluna (B) Faixa 7</v>
      </c>
      <c r="M17" s="33" t="str">
        <f>IF(E17&lt;&gt;0,IF(AND(E17&lt;E16),"Preço Ok Coluna (C) Faixa 7","ERRO Preço Coluna (C) Faixa 7"),"Lançar Preço Coluna (C) Faixa 7")</f>
        <v>Lançar Preço Coluna (C) Faixa 7</v>
      </c>
      <c r="N17" s="33" t="str">
        <f>IF(F17&lt;&gt;0,IF(AND(F17&lt;F16),"Preço Ok Coluna (D) Faixa 7","ERRO Preço Coluna (D) Faixa 7"),"Lançar Preço Coluna (D) Faixa 7")</f>
        <v>Lançar Preço Coluna (D) Faixa 7</v>
      </c>
      <c r="O17" s="35"/>
      <c r="P17" s="31" t="str">
        <f>IF(F17&lt;&gt;"",IF(I17=TRUE,"Preços OK na Faixa 7","ERRO Preços na Faixa 7"),"Lançar Preços na Faixa 7")</f>
        <v>Lançar Preços na Faixa 7</v>
      </c>
    </row>
    <row r="18" spans="1:16" s="4" customFormat="1" ht="25.5">
      <c r="A18" s="23">
        <v>8</v>
      </c>
      <c r="B18" s="27" t="s">
        <v>8</v>
      </c>
      <c r="C18" s="25"/>
      <c r="D18" s="25"/>
      <c r="E18" s="25"/>
      <c r="F18" s="25"/>
      <c r="G18" s="10">
        <f t="shared" si="1"/>
        <v>0</v>
      </c>
      <c r="H18" s="75"/>
      <c r="I18" s="51" t="str">
        <f t="shared" si="0"/>
        <v/>
      </c>
      <c r="K18" s="33" t="str">
        <f>IF(C18&lt;&gt;0,IF(AND(C18&lt;C17),"Preço Ok Coluna (A) Faixa 8","ERRO Preço Coluna (A) Faixa 8"),"Lançar Preço Coluna (A) Faixa 8")</f>
        <v>Lançar Preço Coluna (A) Faixa 8</v>
      </c>
      <c r="L18" s="33" t="str">
        <f>IF(D18&lt;&gt;0,IF(AND(D18&lt;D17),"Preço Ok Coluna (B) Faixa 8","ERRO Preço Coluna (B) Faixa 8"),"Lançar Preço Coluna (B) Faixa 8")</f>
        <v>Lançar Preço Coluna (B) Faixa 8</v>
      </c>
      <c r="M18" s="33" t="str">
        <f>IF(E18&lt;&gt;0,IF(AND(E18&lt;E17),"Preço Ok Coluna (C) Faixa 8","ERRO Preço Coluna (C) Faixa 8"),"Lançar Preço Coluna (C) Faixa 8")</f>
        <v>Lançar Preço Coluna (C) Faixa 8</v>
      </c>
      <c r="N18" s="33" t="str">
        <f>IF(F18&lt;&gt;0,IF(AND(F18&lt;F17),"Preço Ok Coluna (D) Faixa 8","ERRO Preço Coluna (D) Faixa 8"),"Lançar Preço Coluna (D) Faixa 8")</f>
        <v>Lançar Preço Coluna (D) Faixa 8</v>
      </c>
      <c r="O18" s="35"/>
      <c r="P18" s="31" t="str">
        <f>IF(F18&lt;&gt;"",IF(I18=TRUE,"Preços OK na Faixa 8","ERRO Preços na Faixa 8"),"Lançar Preços na Faixa 8")</f>
        <v>Lançar Preços na Faixa 8</v>
      </c>
    </row>
    <row r="19" spans="1:16" s="4" customFormat="1" ht="25.5">
      <c r="A19" s="23">
        <v>9</v>
      </c>
      <c r="B19" s="27" t="s">
        <v>9</v>
      </c>
      <c r="C19" s="25"/>
      <c r="D19" s="25"/>
      <c r="E19" s="25"/>
      <c r="F19" s="25"/>
      <c r="G19" s="10">
        <f t="shared" si="1"/>
        <v>0</v>
      </c>
      <c r="H19" s="75"/>
      <c r="I19" s="51" t="str">
        <f t="shared" si="0"/>
        <v/>
      </c>
      <c r="K19" s="33" t="str">
        <f>IF(C19&lt;&gt;0,IF(AND(C19&lt;C18),"Preço Ok Coluna (A) Faixa 9","ERRO Preço Coluna (A) Faixa 9"),"Lançar Preço Coluna (A) Faixa 9")</f>
        <v>Lançar Preço Coluna (A) Faixa 9</v>
      </c>
      <c r="L19" s="33" t="str">
        <f>IF(D19&lt;&gt;0,IF(AND(D19&lt;D18),"Preço Ok Coluna (B) Faixa 9","ERRO Preço Coluna (B) Faixa 9"),"Lançar Preço Coluna (B) Faixa 9")</f>
        <v>Lançar Preço Coluna (B) Faixa 9</v>
      </c>
      <c r="M19" s="33" t="str">
        <f>IF(E19&lt;&gt;0,IF(AND(E19&lt;E18),"Preço Ok Coluna (C) Faixa 9","ERRO Preço Coluna (C) Faixa 9"),"Lançar Preço Coluna (C) Faixa 9")</f>
        <v>Lançar Preço Coluna (C) Faixa 9</v>
      </c>
      <c r="N19" s="33" t="str">
        <f>IF(F19&lt;&gt;0,IF(AND(F19&lt;F18),"Preço Ok Coluna (D) Faixa 9","ERRO Preço Coluna (D) Faixa 9"),"Lançar Preço Coluna (D) Faixa 9")</f>
        <v>Lançar Preço Coluna (D) Faixa 9</v>
      </c>
      <c r="O19" s="35"/>
      <c r="P19" s="31" t="str">
        <f>IF(F19&lt;&gt;"",IF(I19=TRUE,"Preços OK na Faixa 9","ERRO Preços na Faixa 9"),"Lançar Preços na Faixa 9")</f>
        <v>Lançar Preços na Faixa 9</v>
      </c>
    </row>
    <row r="20" spans="1:16" s="4" customFormat="1" ht="25.5">
      <c r="A20" s="23">
        <v>10</v>
      </c>
      <c r="B20" s="27" t="s">
        <v>10</v>
      </c>
      <c r="C20" s="25"/>
      <c r="D20" s="25"/>
      <c r="E20" s="25"/>
      <c r="F20" s="25"/>
      <c r="G20" s="10">
        <f t="shared" si="1"/>
        <v>0</v>
      </c>
      <c r="H20" s="75"/>
      <c r="I20" s="51" t="str">
        <f t="shared" si="0"/>
        <v/>
      </c>
      <c r="K20" s="33" t="str">
        <f>IF(C20&lt;&gt;0,IF(AND(C20&lt;C19),"Preço Ok Coluna (A) Faixa 10","ERRO Preço Coluna (A) Faixa 10"),"Lançar Preço Coluna (A) Faixa 10")</f>
        <v>Lançar Preço Coluna (A) Faixa 10</v>
      </c>
      <c r="L20" s="33" t="str">
        <f>IF(D20&lt;&gt;0,IF(AND(D20&lt;D19),"Preço Ok Coluna (B) Faixa 10","ERRO Preço Coluna (B) Faixa 10"),"Lançar Preço Coluna (B) Faixa 10")</f>
        <v>Lançar Preço Coluna (B) Faixa 10</v>
      </c>
      <c r="M20" s="33" t="str">
        <f>IF(E20&lt;&gt;0,IF(AND(E20&lt;E19),"Preço Ok Coluna (C) Faixa 10","ERRO Preço Coluna (C) Faixa 10"),"Lançar Preço Coluna (C) Faixa 10")</f>
        <v>Lançar Preço Coluna (C) Faixa 10</v>
      </c>
      <c r="N20" s="33" t="str">
        <f>IF(F20&lt;&gt;0,IF(AND(F20&lt;F19),"Preço Ok Coluna (D) Faixa 10","ERRO Preço Coluna (D) Faixa 10"),"Lançar Preço Coluna (D) Faixa 10")</f>
        <v>Lançar Preço Coluna (D) Faixa 10</v>
      </c>
      <c r="O20" s="35"/>
      <c r="P20" s="31" t="str">
        <f>IF(F20&lt;&gt;"",IF(I20=TRUE,"Preços OK na Faixa 10","ERRO Preços na Faixa 10"),"Lançar Preços na Faixa 10")</f>
        <v>Lançar Preços na Faixa 10</v>
      </c>
    </row>
    <row r="21" spans="1:16" s="4" customFormat="1" ht="25.5">
      <c r="A21" s="23">
        <v>11</v>
      </c>
      <c r="B21" s="27" t="s">
        <v>11</v>
      </c>
      <c r="C21" s="25"/>
      <c r="D21" s="25"/>
      <c r="E21" s="25"/>
      <c r="F21" s="25"/>
      <c r="G21" s="10">
        <f t="shared" si="1"/>
        <v>0</v>
      </c>
      <c r="H21" s="75"/>
      <c r="I21" s="51" t="str">
        <f t="shared" si="0"/>
        <v/>
      </c>
      <c r="K21" s="33" t="str">
        <f>IF(C21&lt;&gt;0,IF(AND(C21&lt;C20),"Preço Ok Coluna (A) Faixa 11","ERRO Preço Coluna (A) Faixa 11"),"Lançar Preço Coluna (A) Faixa 11")</f>
        <v>Lançar Preço Coluna (A) Faixa 11</v>
      </c>
      <c r="L21" s="33" t="str">
        <f>IF(D21&lt;&gt;0,IF(AND(D21&lt;D20),"Preço Ok Coluna (B) Faixa 11","ERRO Preço Coluna (B) Faixa 11"),"Lançar Preço Coluna (B) Faixa 11")</f>
        <v>Lançar Preço Coluna (B) Faixa 11</v>
      </c>
      <c r="M21" s="33" t="str">
        <f>IF(E21&lt;&gt;0,IF(AND(E21&lt;E20),"Preço Ok Coluna (C) Faixa 11","ERRO Preço Coluna (C) Faixa 11"),"Lançar Preço Coluna (C) Faixa 11")</f>
        <v>Lançar Preço Coluna (C) Faixa 11</v>
      </c>
      <c r="N21" s="33" t="str">
        <f>IF(F21&lt;&gt;0,IF(AND(F21&lt;F20),"Preço Ok Coluna (D) Faixa 11","ERRO Preço Coluna (D) Faixa 11"),"Lançar Preço Coluna (D) Faixa 11")</f>
        <v>Lançar Preço Coluna (D) Faixa 11</v>
      </c>
      <c r="O21" s="35"/>
      <c r="P21" s="31" t="str">
        <f>IF(F21&lt;&gt;"",IF(I21=TRUE,"Preços OK na Faixa 11","ERRO Preços na Faixa 11"),"Lançar Preços na Faixa 11")</f>
        <v>Lançar Preços na Faixa 11</v>
      </c>
    </row>
    <row r="22" spans="1:16" s="4" customFormat="1" ht="25.5">
      <c r="A22" s="23">
        <v>12</v>
      </c>
      <c r="B22" s="27" t="s">
        <v>12</v>
      </c>
      <c r="C22" s="25"/>
      <c r="D22" s="25"/>
      <c r="E22" s="25"/>
      <c r="F22" s="25"/>
      <c r="G22" s="10">
        <f t="shared" si="1"/>
        <v>0</v>
      </c>
      <c r="H22" s="75"/>
      <c r="I22" s="51" t="str">
        <f t="shared" si="0"/>
        <v/>
      </c>
      <c r="K22" s="39" t="str">
        <f>IF(C22&lt;&gt;0,IF(AND(C22&lt;C21),"Preço Ok Coluna (A) Faixa 12","ERRO Preço Coluna (A) Faixa 12"),"Lançar Preço Coluna (A) Faixa 12")</f>
        <v>Lançar Preço Coluna (A) Faixa 12</v>
      </c>
      <c r="L22" s="39" t="str">
        <f>IF(D22&lt;&gt;0,IF(AND(D22&lt;D21),"Preço Ok Coluna (B) Faixa 12","ERRO Preço Coluna (B) Faixa 12"),"Lançar Preço Coluna (B) Faixa 12")</f>
        <v>Lançar Preço Coluna (B) Faixa 12</v>
      </c>
      <c r="M22" s="39" t="str">
        <f>IF(E22&lt;&gt;0,IF(AND(E22&lt;E21),"Preço Ok Coluna (C) Faixa 12","ERRO Preço Coluna (C) Faixa 12"),"Lançar Preço Coluna (C) Faixa 12")</f>
        <v>Lançar Preço Coluna (C) Faixa 12</v>
      </c>
      <c r="N22" s="39" t="str">
        <f>IF(F22&lt;&gt;0,IF(AND(F22&lt;F21),"Preço Ok Coluna (D) Faixa 12","ERRO Preço Coluna (D) Faixa 12"),"Lançar Preço Coluna (D) Faixa 12")</f>
        <v>Lançar Preço Coluna (D) Faixa 12</v>
      </c>
      <c r="O22" s="35"/>
      <c r="P22" s="36" t="str">
        <f>IF(F22&lt;&gt;"",IF(I22=TRUE,"Preços OK na Faixa 12","ERRO Preços na Faixa 12"),"Lançar Preços na Faixa 12")</f>
        <v>Lançar Preços na Faixa 12</v>
      </c>
    </row>
    <row r="23" spans="1:16" s="4" customFormat="1" ht="26.25" thickBot="1">
      <c r="A23" s="24">
        <v>13</v>
      </c>
      <c r="B23" s="28" t="s">
        <v>13</v>
      </c>
      <c r="C23" s="25"/>
      <c r="D23" s="57"/>
      <c r="E23" s="57"/>
      <c r="F23" s="57"/>
      <c r="G23" s="49">
        <f t="shared" si="1"/>
        <v>0</v>
      </c>
      <c r="H23" s="75">
        <f>SUM(G11:G23)</f>
        <v>0</v>
      </c>
      <c r="I23" s="51" t="str">
        <f t="shared" si="0"/>
        <v/>
      </c>
      <c r="K23" s="39" t="str">
        <f>IF(C23&lt;&gt;0,IF(AND(C23&lt;C22),"Preço Ok Coluna (A) Faixa 13","ERRO Preço Coluna (A) Faixa 13"),"Lançar Preço Coluna (A) Faixa 13")</f>
        <v>Lançar Preço Coluna (A) Faixa 13</v>
      </c>
      <c r="L23" s="39" t="str">
        <f>IF(D23&lt;&gt;0,IF(AND(D23&lt;D22),"Preço Ok Coluna (B) Faixa 12","ERRO Preço Coluna (B) Faixa 12"),"Lançar Preço Coluna (B) Faixa 12")</f>
        <v>Lançar Preço Coluna (B) Faixa 12</v>
      </c>
      <c r="M23" s="39" t="str">
        <f>IF(E23&lt;&gt;0,IF(AND(E23&lt;E22),"Preço Ok Coluna (C) Faixa 12","ERRO Preço Coluna (C) Faixa 12"),"Lançar Preço Coluna (C) Faixa 12")</f>
        <v>Lançar Preço Coluna (C) Faixa 12</v>
      </c>
      <c r="N23" s="39" t="str">
        <f>IF(F23&lt;&gt;0,IF(AND(F23&lt;F22),"Preço Ok Coluna (D) Faixa 12","ERRO Preço Coluna (D) Faixa 12"),"Lançar Preço Coluna (D) Faixa 12")</f>
        <v>Lançar Preço Coluna (D) Faixa 12</v>
      </c>
      <c r="O23" s="39"/>
      <c r="P23" s="36" t="str">
        <f>IF(F23&lt;&gt;"",IF(I23=TRUE,"Preços OK na Faixa 13","ERRO Preços na Faixa 13"),"Lançar Preços na Faixa 13")</f>
        <v>Lançar Preços na Faixa 13</v>
      </c>
    </row>
    <row r="24" spans="1:16" s="4" customFormat="1" ht="21.75" customHeight="1" thickBot="1">
      <c r="A24" s="6"/>
      <c r="H24" s="74"/>
      <c r="I24" s="51"/>
      <c r="K24" s="35"/>
      <c r="L24" s="35"/>
      <c r="M24" s="35"/>
      <c r="N24" s="35"/>
      <c r="O24" s="35"/>
      <c r="P24" s="42"/>
    </row>
    <row r="25" spans="1:16" s="60" customFormat="1" ht="30.75" customHeight="1" thickBot="1">
      <c r="A25" s="184" t="s">
        <v>14</v>
      </c>
      <c r="B25" s="185"/>
      <c r="C25" s="185"/>
      <c r="D25" s="185"/>
      <c r="E25" s="186"/>
      <c r="F25" s="186"/>
      <c r="G25" s="187"/>
      <c r="H25" s="58"/>
      <c r="I25" s="59"/>
      <c r="K25" s="145" t="s">
        <v>50</v>
      </c>
      <c r="L25" s="145"/>
      <c r="M25" s="145"/>
      <c r="N25" s="145"/>
      <c r="O25" s="61"/>
      <c r="P25" s="147" t="s">
        <v>51</v>
      </c>
    </row>
    <row r="26" spans="1:16" s="4" customFormat="1" ht="60" customHeight="1" thickBot="1">
      <c r="A26" s="156" t="s">
        <v>208</v>
      </c>
      <c r="B26" s="157"/>
      <c r="C26" s="157"/>
      <c r="D26" s="157"/>
      <c r="E26" s="157"/>
      <c r="F26" s="157"/>
      <c r="G26" s="158"/>
      <c r="H26" s="53"/>
      <c r="I26" s="51"/>
      <c r="K26" s="145"/>
      <c r="L26" s="145"/>
      <c r="M26" s="145"/>
      <c r="N26" s="145"/>
      <c r="O26" s="18"/>
      <c r="P26" s="147"/>
    </row>
    <row r="27" spans="1:16" s="4" customFormat="1" ht="12.75" customHeight="1" thickBot="1">
      <c r="A27" s="127" t="s">
        <v>37</v>
      </c>
      <c r="B27" s="127" t="s">
        <v>36</v>
      </c>
      <c r="C27" s="130" t="s">
        <v>45</v>
      </c>
      <c r="D27" s="131"/>
      <c r="E27" s="131"/>
      <c r="F27" s="132"/>
      <c r="G27" s="133" t="s">
        <v>89</v>
      </c>
      <c r="H27" s="54"/>
      <c r="I27" s="51"/>
      <c r="K27" s="145"/>
      <c r="L27" s="145"/>
      <c r="M27" s="145"/>
      <c r="N27" s="145"/>
      <c r="O27" s="18"/>
      <c r="P27" s="147"/>
    </row>
    <row r="28" spans="1:16" s="4" customFormat="1" ht="13.5" customHeight="1" thickBot="1">
      <c r="A28" s="128"/>
      <c r="B28" s="128"/>
      <c r="C28" s="21" t="s">
        <v>41</v>
      </c>
      <c r="D28" s="20" t="s">
        <v>42</v>
      </c>
      <c r="E28" s="20" t="s">
        <v>43</v>
      </c>
      <c r="F28" s="20" t="s">
        <v>44</v>
      </c>
      <c r="G28" s="134"/>
      <c r="H28" s="54"/>
      <c r="I28" s="51"/>
      <c r="K28" s="145"/>
      <c r="L28" s="145"/>
      <c r="M28" s="145"/>
      <c r="N28" s="145"/>
      <c r="O28" s="18"/>
      <c r="P28" s="147"/>
    </row>
    <row r="29" spans="1:16" s="4" customFormat="1" ht="39" customHeight="1" thickBot="1">
      <c r="A29" s="129"/>
      <c r="B29" s="129"/>
      <c r="C29" s="43" t="s">
        <v>87</v>
      </c>
      <c r="D29" s="44" t="s">
        <v>47</v>
      </c>
      <c r="E29" s="44" t="s">
        <v>88</v>
      </c>
      <c r="F29" s="44" t="s">
        <v>49</v>
      </c>
      <c r="G29" s="135"/>
      <c r="H29" s="54"/>
      <c r="I29" s="51"/>
      <c r="K29" s="146"/>
      <c r="L29" s="146"/>
      <c r="M29" s="146"/>
      <c r="N29" s="146"/>
      <c r="O29" s="32"/>
      <c r="P29" s="148"/>
    </row>
    <row r="30" spans="1:16" s="4" customFormat="1" ht="25.5">
      <c r="A30" s="22">
        <v>1</v>
      </c>
      <c r="B30" s="26" t="s">
        <v>1</v>
      </c>
      <c r="C30" s="25"/>
      <c r="D30" s="19"/>
      <c r="E30" s="19"/>
      <c r="F30" s="19"/>
      <c r="G30" s="10">
        <f>SUM(C30:D30)</f>
        <v>0</v>
      </c>
      <c r="H30" s="75"/>
      <c r="I30" s="51" t="str">
        <f t="shared" ref="I30:I42" si="2">IF(C30&lt;&gt;0,AND(D30&lt;C30,E30&lt;D30,F30&lt;E30),"")</f>
        <v/>
      </c>
      <c r="K30" s="40" t="str">
        <f>IF(C30&lt;&gt;0,IF(AND(C30&lt;C11),"Preço Ok Coluna (A) Faixa 1","ERRO Preço Coluna (A) Faixa 1"),"Lançar Preço Coluna (A) Faixa 1")</f>
        <v>Lançar Preço Coluna (A) Faixa 1</v>
      </c>
      <c r="L30" s="40" t="str">
        <f>IF(D30&lt;&gt;0,IF(AND(D30&lt;D11),"Preço Ok Coluna (B) Faixa 1","ERRO Preço Coluna (B) Faixa 1"),"Lançar Preço Coluna (B) Faixa 1")</f>
        <v>Lançar Preço Coluna (B) Faixa 1</v>
      </c>
      <c r="M30" s="40" t="str">
        <f>IF(E30&lt;&gt;0,IF(AND(E30&lt;E11),"Preço Ok Coluna (C) Faixa 1","ERRO Preço Coluna (C) Faixa 1"),"Lançar Preço Coluna (C) Faixa 1")</f>
        <v>Lançar Preço Coluna (C) Faixa 1</v>
      </c>
      <c r="N30" s="40" t="str">
        <f>IF(F30&lt;&gt;0,IF(AND(F30&lt;F11),"Preço Ok Coluna (D) Faixa 1","ERRO Preço Coluna (D) Faixa 1"),"Lançar Preço Coluna (D) Faixa 1")</f>
        <v>Lançar Preço Coluna (D) Faixa 1</v>
      </c>
      <c r="O30" s="40"/>
      <c r="P30" s="31" t="str">
        <f>IF(F30&lt;&gt;"",IF(I30=TRUE,"Preços OK na Faixa 1","ERRO Preços na Faixa 1"),"Lançar Preços na Faixa 1")</f>
        <v>Lançar Preços na Faixa 1</v>
      </c>
    </row>
    <row r="31" spans="1:16" s="4" customFormat="1" ht="25.5">
      <c r="A31" s="23">
        <v>2</v>
      </c>
      <c r="B31" s="27" t="s">
        <v>2</v>
      </c>
      <c r="C31" s="25"/>
      <c r="D31" s="19"/>
      <c r="E31" s="25"/>
      <c r="F31" s="19"/>
      <c r="G31" s="10">
        <f t="shared" ref="G31:G42" si="3">SUM(C31:D31)</f>
        <v>0</v>
      </c>
      <c r="H31" s="75"/>
      <c r="I31" s="51" t="str">
        <f t="shared" si="2"/>
        <v/>
      </c>
      <c r="K31" s="40" t="str">
        <f>IF(C31&lt;&gt;0,IF(AND(C31&lt;C12),"Preço Ok Coluna (A) Faixa 1","ERRO Preço Coluna (A) Faixa 1"),"Lançar Preço Coluna (A) Faixa 1")</f>
        <v>Lançar Preço Coluna (A) Faixa 1</v>
      </c>
      <c r="L31" s="40" t="str">
        <f>IF(D31&lt;&gt;0,IF(AND(D31&lt;D12),"Preço Ok Coluna (B) Faixa 1","ERRO Preço Coluna (B) Faixa 1"),"Lançar Preço Coluna (B) Faixa 1")</f>
        <v>Lançar Preço Coluna (B) Faixa 1</v>
      </c>
      <c r="M31" s="40" t="str">
        <f>IF(E31&lt;&gt;0,IF(AND(E31&lt;E12),"Preço Ok Coluna (C) Faixa 1","ERRO Preço Coluna (C) Faixa 1"),"Lançar Preço Coluna (C) Faixa 1")</f>
        <v>Lançar Preço Coluna (C) Faixa 1</v>
      </c>
      <c r="N31" s="40" t="str">
        <f>IF(F31&lt;&gt;0,IF(AND(F31&lt;F12),"Preço Ok Coluna (D) Faixa 1","ERRO Preço Coluna (D) Faixa 1"),"Lançar Preço Coluna (D) Faixa 1")</f>
        <v>Lançar Preço Coluna (D) Faixa 1</v>
      </c>
      <c r="O31" s="33"/>
      <c r="P31" s="31" t="str">
        <f>IF(F31&lt;&gt;"",IF(I31=TRUE,"Preços OK na Faixa 2","ERRO Preços na Faixa 2"),"Lançar Preços na Faixa 2")</f>
        <v>Lançar Preços na Faixa 2</v>
      </c>
    </row>
    <row r="32" spans="1:16" s="4" customFormat="1" ht="25.5">
      <c r="A32" s="23">
        <v>3</v>
      </c>
      <c r="B32" s="27" t="s">
        <v>3</v>
      </c>
      <c r="C32" s="25"/>
      <c r="D32" s="19"/>
      <c r="E32" s="19"/>
      <c r="F32" s="19"/>
      <c r="G32" s="10">
        <f t="shared" si="3"/>
        <v>0</v>
      </c>
      <c r="H32" s="75"/>
      <c r="I32" s="51" t="str">
        <f t="shared" si="2"/>
        <v/>
      </c>
      <c r="K32" s="40" t="str">
        <f t="shared" ref="K32:K42" si="4">IF(C32&lt;&gt;0,IF(AND(C32&lt;C13),"Preço Ok Coluna (A) Faixa 1","ERRO Preço Coluna (A) Faixa 1"),"Lançar Preço Coluna (A) Faixa 1")</f>
        <v>Lançar Preço Coluna (A) Faixa 1</v>
      </c>
      <c r="L32" s="40" t="str">
        <f t="shared" ref="L32:L42" si="5">IF(D32&lt;&gt;0,IF(AND(D32&lt;D13),"Preço Ok Coluna (B) Faixa 1","ERRO Preço Coluna (B) Faixa 1"),"Lançar Preço Coluna (B) Faixa 1")</f>
        <v>Lançar Preço Coluna (B) Faixa 1</v>
      </c>
      <c r="M32" s="40" t="str">
        <f t="shared" ref="M32:M42" si="6">IF(E32&lt;&gt;0,IF(AND(E32&lt;E13),"Preço Ok Coluna (C) Faixa 1","ERRO Preço Coluna (C) Faixa 1"),"Lançar Preço Coluna (C) Faixa 1")</f>
        <v>Lançar Preço Coluna (C) Faixa 1</v>
      </c>
      <c r="N32" s="40" t="str">
        <f t="shared" ref="N32:N42" si="7">IF(F32&lt;&gt;0,IF(AND(F32&lt;F13),"Preço Ok Coluna (D) Faixa 1","ERRO Preço Coluna (D) Faixa 1"),"Lançar Preço Coluna (D) Faixa 1")</f>
        <v>Lançar Preço Coluna (D) Faixa 1</v>
      </c>
      <c r="O32" s="33"/>
      <c r="P32" s="31" t="str">
        <f>IF(F32&lt;&gt;"",IF(I32=TRUE,"Preços OK na Faixa 3","ERRO Preços na Faixa 3"),"Lançar Preços na Faixa 3")</f>
        <v>Lançar Preços na Faixa 3</v>
      </c>
    </row>
    <row r="33" spans="1:16" s="4" customFormat="1" ht="25.5">
      <c r="A33" s="23">
        <v>4</v>
      </c>
      <c r="B33" s="27" t="s">
        <v>4</v>
      </c>
      <c r="C33" s="25"/>
      <c r="D33" s="19"/>
      <c r="E33" s="25"/>
      <c r="F33" s="19"/>
      <c r="G33" s="10">
        <f t="shared" si="3"/>
        <v>0</v>
      </c>
      <c r="H33" s="75"/>
      <c r="I33" s="51" t="str">
        <f t="shared" si="2"/>
        <v/>
      </c>
      <c r="K33" s="40" t="str">
        <f t="shared" si="4"/>
        <v>Lançar Preço Coluna (A) Faixa 1</v>
      </c>
      <c r="L33" s="40" t="str">
        <f t="shared" si="5"/>
        <v>Lançar Preço Coluna (B) Faixa 1</v>
      </c>
      <c r="M33" s="40" t="str">
        <f t="shared" si="6"/>
        <v>Lançar Preço Coluna (C) Faixa 1</v>
      </c>
      <c r="N33" s="40" t="str">
        <f t="shared" si="7"/>
        <v>Lançar Preço Coluna (D) Faixa 1</v>
      </c>
      <c r="O33" s="33"/>
      <c r="P33" s="31" t="str">
        <f>IF(F33&lt;&gt;"",IF(I33=TRUE,"Preços OK na Faixa 4","ERRO Preços na Faixa 4"),"Lançar Preços na Faixa 4")</f>
        <v>Lançar Preços na Faixa 4</v>
      </c>
    </row>
    <row r="34" spans="1:16" s="4" customFormat="1" ht="25.5">
      <c r="A34" s="23">
        <v>5</v>
      </c>
      <c r="B34" s="27" t="s">
        <v>5</v>
      </c>
      <c r="C34" s="25"/>
      <c r="D34" s="19"/>
      <c r="E34" s="19"/>
      <c r="F34" s="19"/>
      <c r="G34" s="10">
        <f t="shared" si="3"/>
        <v>0</v>
      </c>
      <c r="H34" s="75"/>
      <c r="I34" s="51" t="str">
        <f t="shared" si="2"/>
        <v/>
      </c>
      <c r="K34" s="40" t="str">
        <f t="shared" si="4"/>
        <v>Lançar Preço Coluna (A) Faixa 1</v>
      </c>
      <c r="L34" s="40" t="str">
        <f t="shared" si="5"/>
        <v>Lançar Preço Coluna (B) Faixa 1</v>
      </c>
      <c r="M34" s="40" t="str">
        <f t="shared" si="6"/>
        <v>Lançar Preço Coluna (C) Faixa 1</v>
      </c>
      <c r="N34" s="40" t="str">
        <f t="shared" si="7"/>
        <v>Lançar Preço Coluna (D) Faixa 1</v>
      </c>
      <c r="O34" s="33"/>
      <c r="P34" s="31" t="str">
        <f>IF(F34&lt;&gt;"",IF(I34=TRUE,"Preços OK na Faixa 5","ERRO Preços na Faixa 5"),"Lançar Preços na Faixa 5")</f>
        <v>Lançar Preços na Faixa 5</v>
      </c>
    </row>
    <row r="35" spans="1:16" s="4" customFormat="1" ht="25.5">
      <c r="A35" s="23">
        <v>6</v>
      </c>
      <c r="B35" s="27" t="s">
        <v>6</v>
      </c>
      <c r="C35" s="25"/>
      <c r="D35" s="19"/>
      <c r="E35" s="25"/>
      <c r="F35" s="19"/>
      <c r="G35" s="10">
        <f t="shared" si="3"/>
        <v>0</v>
      </c>
      <c r="H35" s="75"/>
      <c r="I35" s="51" t="str">
        <f t="shared" si="2"/>
        <v/>
      </c>
      <c r="K35" s="40" t="str">
        <f t="shared" si="4"/>
        <v>Lançar Preço Coluna (A) Faixa 1</v>
      </c>
      <c r="L35" s="40" t="str">
        <f t="shared" si="5"/>
        <v>Lançar Preço Coluna (B) Faixa 1</v>
      </c>
      <c r="M35" s="40" t="str">
        <f t="shared" si="6"/>
        <v>Lançar Preço Coluna (C) Faixa 1</v>
      </c>
      <c r="N35" s="40" t="str">
        <f t="shared" si="7"/>
        <v>Lançar Preço Coluna (D) Faixa 1</v>
      </c>
      <c r="O35" s="33"/>
      <c r="P35" s="31" t="str">
        <f>IF(F35&lt;&gt;"",IF(I35=TRUE,"Preços OK na Faixa 6","ERRO Preços na Faixa 6"),"Lançar Preços na Faixa 6")</f>
        <v>Lançar Preços na Faixa 6</v>
      </c>
    </row>
    <row r="36" spans="1:16" s="4" customFormat="1" ht="25.5">
      <c r="A36" s="23">
        <v>7</v>
      </c>
      <c r="B36" s="27" t="s">
        <v>7</v>
      </c>
      <c r="C36" s="25"/>
      <c r="D36" s="19"/>
      <c r="E36" s="19"/>
      <c r="F36" s="19"/>
      <c r="G36" s="10">
        <f t="shared" si="3"/>
        <v>0</v>
      </c>
      <c r="H36" s="75"/>
      <c r="I36" s="51" t="str">
        <f t="shared" si="2"/>
        <v/>
      </c>
      <c r="K36" s="40" t="str">
        <f t="shared" si="4"/>
        <v>Lançar Preço Coluna (A) Faixa 1</v>
      </c>
      <c r="L36" s="40" t="str">
        <f t="shared" si="5"/>
        <v>Lançar Preço Coluna (B) Faixa 1</v>
      </c>
      <c r="M36" s="40" t="str">
        <f t="shared" si="6"/>
        <v>Lançar Preço Coluna (C) Faixa 1</v>
      </c>
      <c r="N36" s="40" t="str">
        <f t="shared" si="7"/>
        <v>Lançar Preço Coluna (D) Faixa 1</v>
      </c>
      <c r="O36" s="33"/>
      <c r="P36" s="31" t="str">
        <f>IF(F36&lt;&gt;"",IF(I36=TRUE,"Preços OK na Faixa 7","ERRO Preços na Faixa 7"),"Lançar Preços na Faixa 7")</f>
        <v>Lançar Preços na Faixa 7</v>
      </c>
    </row>
    <row r="37" spans="1:16" s="4" customFormat="1" ht="25.5">
      <c r="A37" s="23">
        <v>8</v>
      </c>
      <c r="B37" s="27" t="s">
        <v>8</v>
      </c>
      <c r="C37" s="25"/>
      <c r="D37" s="19"/>
      <c r="E37" s="25"/>
      <c r="F37" s="19"/>
      <c r="G37" s="10">
        <f t="shared" si="3"/>
        <v>0</v>
      </c>
      <c r="H37" s="75"/>
      <c r="I37" s="51" t="str">
        <f t="shared" si="2"/>
        <v/>
      </c>
      <c r="K37" s="40" t="str">
        <f t="shared" si="4"/>
        <v>Lançar Preço Coluna (A) Faixa 1</v>
      </c>
      <c r="L37" s="40" t="str">
        <f t="shared" si="5"/>
        <v>Lançar Preço Coluna (B) Faixa 1</v>
      </c>
      <c r="M37" s="40" t="str">
        <f t="shared" si="6"/>
        <v>Lançar Preço Coluna (C) Faixa 1</v>
      </c>
      <c r="N37" s="40" t="str">
        <f t="shared" si="7"/>
        <v>Lançar Preço Coluna (D) Faixa 1</v>
      </c>
      <c r="O37" s="33"/>
      <c r="P37" s="31" t="str">
        <f>IF(F37&lt;&gt;"",IF(I37=TRUE,"Preços OK na Faixa 8","ERRO Preços na Faixa 8"),"Lançar Preços na Faixa 8")</f>
        <v>Lançar Preços na Faixa 8</v>
      </c>
    </row>
    <row r="38" spans="1:16" s="4" customFormat="1" ht="25.5">
      <c r="A38" s="23">
        <v>9</v>
      </c>
      <c r="B38" s="27" t="s">
        <v>9</v>
      </c>
      <c r="C38" s="25"/>
      <c r="D38" s="19"/>
      <c r="E38" s="19"/>
      <c r="F38" s="19"/>
      <c r="G38" s="10">
        <f t="shared" si="3"/>
        <v>0</v>
      </c>
      <c r="H38" s="75"/>
      <c r="I38" s="51" t="str">
        <f t="shared" si="2"/>
        <v/>
      </c>
      <c r="K38" s="40" t="str">
        <f t="shared" si="4"/>
        <v>Lançar Preço Coluna (A) Faixa 1</v>
      </c>
      <c r="L38" s="40" t="str">
        <f t="shared" si="5"/>
        <v>Lançar Preço Coluna (B) Faixa 1</v>
      </c>
      <c r="M38" s="40" t="str">
        <f t="shared" si="6"/>
        <v>Lançar Preço Coluna (C) Faixa 1</v>
      </c>
      <c r="N38" s="40" t="str">
        <f t="shared" si="7"/>
        <v>Lançar Preço Coluna (D) Faixa 1</v>
      </c>
      <c r="O38" s="33"/>
      <c r="P38" s="31" t="str">
        <f>IF(F38&lt;&gt;"",IF(I38=TRUE,"Preços OK na Faixa 9","ERRO Preços na Faixa 9"),"Lançar Preços na Faixa 9")</f>
        <v>Lançar Preços na Faixa 9</v>
      </c>
    </row>
    <row r="39" spans="1:16" s="4" customFormat="1" ht="25.5">
      <c r="A39" s="23">
        <v>10</v>
      </c>
      <c r="B39" s="27" t="s">
        <v>10</v>
      </c>
      <c r="C39" s="25"/>
      <c r="D39" s="19"/>
      <c r="E39" s="25"/>
      <c r="F39" s="19"/>
      <c r="G39" s="10">
        <f t="shared" si="3"/>
        <v>0</v>
      </c>
      <c r="H39" s="75"/>
      <c r="I39" s="51" t="str">
        <f t="shared" si="2"/>
        <v/>
      </c>
      <c r="K39" s="40" t="str">
        <f t="shared" si="4"/>
        <v>Lançar Preço Coluna (A) Faixa 1</v>
      </c>
      <c r="L39" s="40" t="str">
        <f t="shared" si="5"/>
        <v>Lançar Preço Coluna (B) Faixa 1</v>
      </c>
      <c r="M39" s="40" t="str">
        <f t="shared" si="6"/>
        <v>Lançar Preço Coluna (C) Faixa 1</v>
      </c>
      <c r="N39" s="40" t="str">
        <f t="shared" si="7"/>
        <v>Lançar Preço Coluna (D) Faixa 1</v>
      </c>
      <c r="O39" s="33"/>
      <c r="P39" s="31" t="str">
        <f>IF(F39&lt;&gt;"",IF(I39=TRUE,"Preços OK na Faixa 10","ERRO Preços na Faixa 10"),"Lançar Preços na Faixa 10")</f>
        <v>Lançar Preços na Faixa 10</v>
      </c>
    </row>
    <row r="40" spans="1:16" s="4" customFormat="1" ht="25.5">
      <c r="A40" s="23">
        <v>11</v>
      </c>
      <c r="B40" s="27" t="s">
        <v>11</v>
      </c>
      <c r="C40" s="25"/>
      <c r="D40" s="19"/>
      <c r="E40" s="19"/>
      <c r="F40" s="19"/>
      <c r="G40" s="10">
        <f t="shared" si="3"/>
        <v>0</v>
      </c>
      <c r="H40" s="75"/>
      <c r="I40" s="51" t="str">
        <f t="shared" si="2"/>
        <v/>
      </c>
      <c r="K40" s="40" t="str">
        <f t="shared" si="4"/>
        <v>Lançar Preço Coluna (A) Faixa 1</v>
      </c>
      <c r="L40" s="40" t="str">
        <f t="shared" si="5"/>
        <v>Lançar Preço Coluna (B) Faixa 1</v>
      </c>
      <c r="M40" s="40" t="str">
        <f t="shared" si="6"/>
        <v>Lançar Preço Coluna (C) Faixa 1</v>
      </c>
      <c r="N40" s="40" t="str">
        <f t="shared" si="7"/>
        <v>Lançar Preço Coluna (D) Faixa 1</v>
      </c>
      <c r="O40" s="33"/>
      <c r="P40" s="31" t="str">
        <f>IF(F40&lt;&gt;"",IF(I40=TRUE,"Preços OK na Faixa 11","ERRO Preços na Faixa 11"),"Lançar Preços na Faixa 11")</f>
        <v>Lançar Preços na Faixa 11</v>
      </c>
    </row>
    <row r="41" spans="1:16" s="4" customFormat="1" ht="25.5">
      <c r="A41" s="23">
        <v>12</v>
      </c>
      <c r="B41" s="27" t="s">
        <v>12</v>
      </c>
      <c r="C41" s="25"/>
      <c r="D41" s="19"/>
      <c r="E41" s="25"/>
      <c r="F41" s="19"/>
      <c r="G41" s="10">
        <f t="shared" si="3"/>
        <v>0</v>
      </c>
      <c r="H41" s="75"/>
      <c r="I41" s="51" t="str">
        <f t="shared" si="2"/>
        <v/>
      </c>
      <c r="K41" s="40" t="str">
        <f t="shared" si="4"/>
        <v>Lançar Preço Coluna (A) Faixa 1</v>
      </c>
      <c r="L41" s="40" t="str">
        <f t="shared" si="5"/>
        <v>Lançar Preço Coluna (B) Faixa 1</v>
      </c>
      <c r="M41" s="40" t="str">
        <f t="shared" si="6"/>
        <v>Lançar Preço Coluna (C) Faixa 1</v>
      </c>
      <c r="N41" s="40" t="str">
        <f t="shared" si="7"/>
        <v>Lançar Preço Coluna (D) Faixa 1</v>
      </c>
      <c r="O41" s="33"/>
      <c r="P41" s="36" t="str">
        <f>IF(F41&lt;&gt;"",IF(I41=TRUE,"Preços OK na Faixa 12","ERRO Preços na Faixa 12"),"Lançar Preços na Faixa 12")</f>
        <v>Lançar Preços na Faixa 12</v>
      </c>
    </row>
    <row r="42" spans="1:16" s="4" customFormat="1" ht="26.25" thickBot="1">
      <c r="A42" s="24">
        <v>13</v>
      </c>
      <c r="B42" s="28" t="s">
        <v>13</v>
      </c>
      <c r="C42" s="25"/>
      <c r="D42" s="48"/>
      <c r="E42" s="48"/>
      <c r="F42" s="48"/>
      <c r="G42" s="49">
        <f t="shared" si="3"/>
        <v>0</v>
      </c>
      <c r="H42" s="75">
        <f>SUM(G30:G42)</f>
        <v>0</v>
      </c>
      <c r="I42" s="51" t="str">
        <f t="shared" si="2"/>
        <v/>
      </c>
      <c r="K42" s="40" t="str">
        <f t="shared" si="4"/>
        <v>Lançar Preço Coluna (A) Faixa 1</v>
      </c>
      <c r="L42" s="40" t="str">
        <f t="shared" si="5"/>
        <v>Lançar Preço Coluna (B) Faixa 1</v>
      </c>
      <c r="M42" s="40" t="str">
        <f t="shared" si="6"/>
        <v>Lançar Preço Coluna (C) Faixa 1</v>
      </c>
      <c r="N42" s="40" t="str">
        <f t="shared" si="7"/>
        <v>Lançar Preço Coluna (D) Faixa 1</v>
      </c>
      <c r="O42" s="39"/>
      <c r="P42" s="36" t="str">
        <f>IF(F42&lt;&gt;"",IF(I42=TRUE,"Preços OK na Faixa 13","ERRO Preços na Faixa 13"),"Lançar Preços na Faixa 13")</f>
        <v>Lançar Preços na Faixa 13</v>
      </c>
    </row>
    <row r="43" spans="1:16" s="4" customFormat="1" ht="21.75" customHeight="1" thickBot="1">
      <c r="A43" s="6"/>
      <c r="H43" s="74"/>
      <c r="I43" s="51"/>
      <c r="K43" s="35"/>
      <c r="L43" s="35"/>
      <c r="M43" s="35"/>
      <c r="N43" s="35"/>
      <c r="O43" s="35"/>
      <c r="P43" s="42"/>
    </row>
    <row r="44" spans="1:16" s="60" customFormat="1" ht="30.75" customHeight="1" thickBot="1">
      <c r="A44" s="184" t="s">
        <v>15</v>
      </c>
      <c r="B44" s="185"/>
      <c r="C44" s="185"/>
      <c r="D44" s="185"/>
      <c r="E44" s="186"/>
      <c r="F44" s="186"/>
      <c r="G44" s="187"/>
      <c r="H44" s="58"/>
      <c r="I44" s="59"/>
      <c r="K44" s="145" t="s">
        <v>50</v>
      </c>
      <c r="L44" s="145"/>
      <c r="M44" s="145"/>
      <c r="N44" s="145"/>
      <c r="O44" s="61"/>
      <c r="P44" s="147" t="s">
        <v>51</v>
      </c>
    </row>
    <row r="45" spans="1:16" s="4" customFormat="1" ht="57" customHeight="1" thickBot="1">
      <c r="A45" s="156" t="s">
        <v>225</v>
      </c>
      <c r="B45" s="157"/>
      <c r="C45" s="157"/>
      <c r="D45" s="157"/>
      <c r="E45" s="157"/>
      <c r="F45" s="157"/>
      <c r="G45" s="158"/>
      <c r="H45" s="53"/>
      <c r="I45" s="51"/>
      <c r="K45" s="145"/>
      <c r="L45" s="145"/>
      <c r="M45" s="145"/>
      <c r="N45" s="145"/>
      <c r="O45" s="18"/>
      <c r="P45" s="147"/>
    </row>
    <row r="46" spans="1:16" s="4" customFormat="1" ht="12.75" customHeight="1" thickBot="1">
      <c r="A46" s="127" t="s">
        <v>37</v>
      </c>
      <c r="B46" s="127" t="s">
        <v>36</v>
      </c>
      <c r="C46" s="130" t="s">
        <v>45</v>
      </c>
      <c r="D46" s="131"/>
      <c r="E46" s="131"/>
      <c r="F46" s="132"/>
      <c r="G46" s="133" t="s">
        <v>89</v>
      </c>
      <c r="H46" s="54"/>
      <c r="I46" s="51"/>
      <c r="K46" s="145"/>
      <c r="L46" s="145"/>
      <c r="M46" s="145"/>
      <c r="N46" s="145"/>
      <c r="O46" s="18"/>
      <c r="P46" s="147"/>
    </row>
    <row r="47" spans="1:16" s="4" customFormat="1" ht="13.5" customHeight="1" thickBot="1">
      <c r="A47" s="128"/>
      <c r="B47" s="128"/>
      <c r="C47" s="21" t="s">
        <v>41</v>
      </c>
      <c r="D47" s="20" t="s">
        <v>42</v>
      </c>
      <c r="E47" s="20" t="s">
        <v>43</v>
      </c>
      <c r="F47" s="20" t="s">
        <v>44</v>
      </c>
      <c r="G47" s="134"/>
      <c r="H47" s="54"/>
      <c r="I47" s="51"/>
      <c r="K47" s="145"/>
      <c r="L47" s="145"/>
      <c r="M47" s="145"/>
      <c r="N47" s="145"/>
      <c r="O47" s="18"/>
      <c r="P47" s="147"/>
    </row>
    <row r="48" spans="1:16" s="4" customFormat="1" ht="39" customHeight="1" thickBot="1">
      <c r="A48" s="129"/>
      <c r="B48" s="129"/>
      <c r="C48" s="43" t="s">
        <v>87</v>
      </c>
      <c r="D48" s="44" t="s">
        <v>47</v>
      </c>
      <c r="E48" s="44" t="s">
        <v>88</v>
      </c>
      <c r="F48" s="44" t="s">
        <v>49</v>
      </c>
      <c r="G48" s="135"/>
      <c r="H48" s="54"/>
      <c r="I48" s="51"/>
      <c r="K48" s="146"/>
      <c r="L48" s="146"/>
      <c r="M48" s="146"/>
      <c r="N48" s="146"/>
      <c r="O48" s="32"/>
      <c r="P48" s="148"/>
    </row>
    <row r="49" spans="1:16" s="4" customFormat="1" ht="30" customHeight="1">
      <c r="A49" s="22">
        <v>1</v>
      </c>
      <c r="B49" s="26" t="s">
        <v>1</v>
      </c>
      <c r="C49" s="25"/>
      <c r="D49" s="19"/>
      <c r="E49" s="19"/>
      <c r="F49" s="19"/>
      <c r="G49" s="10">
        <f>SUM(C49:D49)</f>
        <v>0</v>
      </c>
      <c r="H49" s="75"/>
      <c r="I49" s="51" t="str">
        <f t="shared" ref="I49:I61" si="8">IF(C49&lt;&gt;0,AND(D49&lt;C49,E49&lt;D49,F49&lt;E49),"")</f>
        <v/>
      </c>
      <c r="K49" s="40" t="str">
        <f>IF(C49&lt;&gt;0,IF(AND(C49&lt;C30),"Preço Ok Coluna (A) Faixa 1","ERRO Preço Coluna (A) Faixa 1"),"Lançar Preço Coluna (A) Faixa 1")</f>
        <v>Lançar Preço Coluna (A) Faixa 1</v>
      </c>
      <c r="L49" s="40" t="str">
        <f>IF(D49&lt;&gt;0,IF(AND(D49&lt;D30),"Preço Ok Coluna (B) Faixa 1","ERRO Preço Coluna (B) Faixa 1"),"Lançar Preço Coluna (B) Faixa 1")</f>
        <v>Lançar Preço Coluna (B) Faixa 1</v>
      </c>
      <c r="M49" s="40" t="str">
        <f>IF(E49&lt;&gt;0,IF(AND(E49&lt;E30),"Preço Ok Coluna (C) Faixa 1","ERRO Preço Coluna (C) Faixa 1"),"Lançar Preço Coluna (C) Faixa 1")</f>
        <v>Lançar Preço Coluna (C) Faixa 1</v>
      </c>
      <c r="N49" s="40" t="str">
        <f>IF(F49&lt;&gt;0,IF(AND(F49&lt;F30),"Preço Ok Coluna (D) Faixa 1","ERRO Preço Coluna (D) Faixa 1"),"Lançar Preço Coluna (D) Faixa 1")</f>
        <v>Lançar Preço Coluna (D) Faixa 1</v>
      </c>
      <c r="O49" s="40"/>
      <c r="P49" s="31" t="str">
        <f>IF(F49&lt;&gt;"",IF(I49=TRUE,"Preços OK na Faixa 1","ERRO Preços na Faixa 1"),"Lançar Preços na Faixa 1")</f>
        <v>Lançar Preços na Faixa 1</v>
      </c>
    </row>
    <row r="50" spans="1:16" s="4" customFormat="1" ht="30" customHeight="1">
      <c r="A50" s="23">
        <v>2</v>
      </c>
      <c r="B50" s="27" t="s">
        <v>2</v>
      </c>
      <c r="C50" s="25"/>
      <c r="D50" s="19"/>
      <c r="E50" s="19"/>
      <c r="F50" s="19"/>
      <c r="G50" s="10">
        <f t="shared" ref="G50:G61" si="9">SUM(C50:D50)</f>
        <v>0</v>
      </c>
      <c r="H50" s="75"/>
      <c r="I50" s="51" t="str">
        <f t="shared" si="8"/>
        <v/>
      </c>
      <c r="K50" s="40" t="str">
        <f>IF(C50&lt;&gt;0,IF(AND(C50&lt;C31),"Preço Ok Coluna (A) Faixa 1","ERRO Preço Coluna (A) Faixa 1"),"Lançar Preço Coluna (A) Faixa 1")</f>
        <v>Lançar Preço Coluna (A) Faixa 1</v>
      </c>
      <c r="L50" s="40" t="str">
        <f>IF(D50&lt;&gt;0,IF(AND(D50&lt;D31),"Preço Ok Coluna (B) Faixa 1","ERRO Preço Coluna (B) Faixa 1"),"Lançar Preço Coluna (B) Faixa 1")</f>
        <v>Lançar Preço Coluna (B) Faixa 1</v>
      </c>
      <c r="M50" s="40" t="str">
        <f>IF(E50&lt;&gt;0,IF(AND(E50&lt;E31),"Preço Ok Coluna (C) Faixa 1","ERRO Preço Coluna (C) Faixa 1"),"Lançar Preço Coluna (C) Faixa 1")</f>
        <v>Lançar Preço Coluna (C) Faixa 1</v>
      </c>
      <c r="N50" s="40" t="str">
        <f>IF(F50&lt;&gt;0,IF(AND(F50&lt;F31),"Preço Ok Coluna (D) Faixa 1","ERRO Preço Coluna (D) Faixa 1"),"Lançar Preço Coluna (D) Faixa 1")</f>
        <v>Lançar Preço Coluna (D) Faixa 1</v>
      </c>
      <c r="O50" s="33"/>
      <c r="P50" s="31" t="str">
        <f>IF(F50&lt;&gt;"",IF(I50=TRUE,"Preços OK na Faixa 2","ERRO Preços na Faixa 2"),"Lançar Preços na Faixa 2")</f>
        <v>Lançar Preços na Faixa 2</v>
      </c>
    </row>
    <row r="51" spans="1:16" s="4" customFormat="1" ht="30" customHeight="1">
      <c r="A51" s="23">
        <v>3</v>
      </c>
      <c r="B51" s="27" t="s">
        <v>3</v>
      </c>
      <c r="C51" s="25"/>
      <c r="D51" s="19"/>
      <c r="E51" s="19"/>
      <c r="F51" s="19"/>
      <c r="G51" s="10">
        <f t="shared" si="9"/>
        <v>0</v>
      </c>
      <c r="H51" s="75"/>
      <c r="I51" s="51" t="str">
        <f t="shared" si="8"/>
        <v/>
      </c>
      <c r="K51" s="40" t="str">
        <f t="shared" ref="K51:K61" si="10">IF(C51&lt;&gt;0,IF(AND(C51&lt;C32),"Preço Ok Coluna (A) Faixa 1","ERRO Preço Coluna (A) Faixa 1"),"Lançar Preço Coluna (A) Faixa 1")</f>
        <v>Lançar Preço Coluna (A) Faixa 1</v>
      </c>
      <c r="L51" s="40" t="str">
        <f t="shared" ref="L51:L61" si="11">IF(D51&lt;&gt;0,IF(AND(D51&lt;D32),"Preço Ok Coluna (B) Faixa 1","ERRO Preço Coluna (B) Faixa 1"),"Lançar Preço Coluna (B) Faixa 1")</f>
        <v>Lançar Preço Coluna (B) Faixa 1</v>
      </c>
      <c r="M51" s="40" t="str">
        <f t="shared" ref="M51:M61" si="12">IF(E51&lt;&gt;0,IF(AND(E51&lt;E32),"Preço Ok Coluna (C) Faixa 1","ERRO Preço Coluna (C) Faixa 1"),"Lançar Preço Coluna (C) Faixa 1")</f>
        <v>Lançar Preço Coluna (C) Faixa 1</v>
      </c>
      <c r="N51" s="40" t="str">
        <f t="shared" ref="N51:N61" si="13">IF(F51&lt;&gt;0,IF(AND(F51&lt;F32),"Preço Ok Coluna (D) Faixa 1","ERRO Preço Coluna (D) Faixa 1"),"Lançar Preço Coluna (D) Faixa 1")</f>
        <v>Lançar Preço Coluna (D) Faixa 1</v>
      </c>
      <c r="O51" s="33"/>
      <c r="P51" s="31" t="str">
        <f>IF(F51&lt;&gt;"",IF(I51=TRUE,"Preços OK na Faixa 3","ERRO Preços na Faixa 3"),"Lançar Preços na Faixa 3")</f>
        <v>Lançar Preços na Faixa 3</v>
      </c>
    </row>
    <row r="52" spans="1:16" s="4" customFormat="1" ht="30" customHeight="1">
      <c r="A52" s="23">
        <v>4</v>
      </c>
      <c r="B52" s="27" t="s">
        <v>4</v>
      </c>
      <c r="C52" s="25"/>
      <c r="D52" s="19"/>
      <c r="E52" s="19"/>
      <c r="F52" s="19"/>
      <c r="G52" s="10">
        <f t="shared" si="9"/>
        <v>0</v>
      </c>
      <c r="H52" s="75"/>
      <c r="I52" s="51" t="str">
        <f t="shared" si="8"/>
        <v/>
      </c>
      <c r="K52" s="40" t="str">
        <f t="shared" si="10"/>
        <v>Lançar Preço Coluna (A) Faixa 1</v>
      </c>
      <c r="L52" s="40" t="str">
        <f t="shared" si="11"/>
        <v>Lançar Preço Coluna (B) Faixa 1</v>
      </c>
      <c r="M52" s="40" t="str">
        <f t="shared" si="12"/>
        <v>Lançar Preço Coluna (C) Faixa 1</v>
      </c>
      <c r="N52" s="40" t="str">
        <f t="shared" si="13"/>
        <v>Lançar Preço Coluna (D) Faixa 1</v>
      </c>
      <c r="O52" s="33"/>
      <c r="P52" s="31" t="str">
        <f>IF(F52&lt;&gt;"",IF(I52=TRUE,"Preços OK na Faixa 4","ERRO Preços na Faixa 4"),"Lançar Preços na Faixa 4")</f>
        <v>Lançar Preços na Faixa 4</v>
      </c>
    </row>
    <row r="53" spans="1:16" s="13" customFormat="1" ht="30" customHeight="1">
      <c r="A53" s="23">
        <v>5</v>
      </c>
      <c r="B53" s="27" t="s">
        <v>5</v>
      </c>
      <c r="C53" s="25"/>
      <c r="D53" s="19"/>
      <c r="E53" s="19"/>
      <c r="F53" s="19"/>
      <c r="G53" s="10">
        <f t="shared" si="9"/>
        <v>0</v>
      </c>
      <c r="H53" s="75"/>
      <c r="I53" s="51" t="str">
        <f t="shared" si="8"/>
        <v/>
      </c>
      <c r="K53" s="40" t="str">
        <f t="shared" si="10"/>
        <v>Lançar Preço Coluna (A) Faixa 1</v>
      </c>
      <c r="L53" s="40" t="str">
        <f t="shared" si="11"/>
        <v>Lançar Preço Coluna (B) Faixa 1</v>
      </c>
      <c r="M53" s="40" t="str">
        <f t="shared" si="12"/>
        <v>Lançar Preço Coluna (C) Faixa 1</v>
      </c>
      <c r="N53" s="40" t="str">
        <f t="shared" si="13"/>
        <v>Lançar Preço Coluna (D) Faixa 1</v>
      </c>
      <c r="O53" s="33"/>
      <c r="P53" s="31" t="str">
        <f>IF(F53&lt;&gt;"",IF(I53=TRUE,"Preços OK na Faixa 5","ERRO Preços na Faixa 5"),"Lançar Preços na Faixa 5")</f>
        <v>Lançar Preços na Faixa 5</v>
      </c>
    </row>
    <row r="54" spans="1:16" s="4" customFormat="1" ht="30" customHeight="1">
      <c r="A54" s="23">
        <v>6</v>
      </c>
      <c r="B54" s="27" t="s">
        <v>6</v>
      </c>
      <c r="C54" s="25"/>
      <c r="D54" s="19"/>
      <c r="E54" s="19"/>
      <c r="F54" s="19"/>
      <c r="G54" s="10">
        <f t="shared" si="9"/>
        <v>0</v>
      </c>
      <c r="H54" s="75"/>
      <c r="I54" s="51" t="str">
        <f t="shared" si="8"/>
        <v/>
      </c>
      <c r="K54" s="40" t="str">
        <f t="shared" si="10"/>
        <v>Lançar Preço Coluna (A) Faixa 1</v>
      </c>
      <c r="L54" s="40" t="str">
        <f t="shared" si="11"/>
        <v>Lançar Preço Coluna (B) Faixa 1</v>
      </c>
      <c r="M54" s="40" t="str">
        <f t="shared" si="12"/>
        <v>Lançar Preço Coluna (C) Faixa 1</v>
      </c>
      <c r="N54" s="40" t="str">
        <f t="shared" si="13"/>
        <v>Lançar Preço Coluna (D) Faixa 1</v>
      </c>
      <c r="O54" s="33"/>
      <c r="P54" s="31" t="str">
        <f>IF(F54&lt;&gt;"",IF(I54=TRUE,"Preços OK na Faixa 6","ERRO Preços na Faixa 6"),"Lançar Preços na Faixa 6")</f>
        <v>Lançar Preços na Faixa 6</v>
      </c>
    </row>
    <row r="55" spans="1:16" s="4" customFormat="1" ht="30" customHeight="1">
      <c r="A55" s="23">
        <v>7</v>
      </c>
      <c r="B55" s="27" t="s">
        <v>7</v>
      </c>
      <c r="C55" s="25"/>
      <c r="D55" s="19"/>
      <c r="E55" s="19"/>
      <c r="F55" s="19"/>
      <c r="G55" s="10">
        <f t="shared" si="9"/>
        <v>0</v>
      </c>
      <c r="H55" s="75"/>
      <c r="I55" s="51" t="str">
        <f t="shared" si="8"/>
        <v/>
      </c>
      <c r="K55" s="40" t="str">
        <f t="shared" si="10"/>
        <v>Lançar Preço Coluna (A) Faixa 1</v>
      </c>
      <c r="L55" s="40" t="str">
        <f t="shared" si="11"/>
        <v>Lançar Preço Coluna (B) Faixa 1</v>
      </c>
      <c r="M55" s="40" t="str">
        <f t="shared" si="12"/>
        <v>Lançar Preço Coluna (C) Faixa 1</v>
      </c>
      <c r="N55" s="40" t="str">
        <f t="shared" si="13"/>
        <v>Lançar Preço Coluna (D) Faixa 1</v>
      </c>
      <c r="O55" s="33"/>
      <c r="P55" s="31" t="str">
        <f>IF(F55&lt;&gt;"",IF(I55=TRUE,"Preços OK na Faixa 7","ERRO Preços na Faixa 7"),"Lançar Preços na Faixa 7")</f>
        <v>Lançar Preços na Faixa 7</v>
      </c>
    </row>
    <row r="56" spans="1:16" s="4" customFormat="1" ht="30" customHeight="1">
      <c r="A56" s="23">
        <v>8</v>
      </c>
      <c r="B56" s="27" t="s">
        <v>8</v>
      </c>
      <c r="C56" s="25"/>
      <c r="D56" s="19"/>
      <c r="E56" s="19"/>
      <c r="F56" s="19"/>
      <c r="G56" s="10">
        <f t="shared" si="9"/>
        <v>0</v>
      </c>
      <c r="H56" s="75"/>
      <c r="I56" s="51" t="str">
        <f t="shared" si="8"/>
        <v/>
      </c>
      <c r="K56" s="40" t="str">
        <f t="shared" si="10"/>
        <v>Lançar Preço Coluna (A) Faixa 1</v>
      </c>
      <c r="L56" s="40" t="str">
        <f t="shared" si="11"/>
        <v>Lançar Preço Coluna (B) Faixa 1</v>
      </c>
      <c r="M56" s="40" t="str">
        <f t="shared" si="12"/>
        <v>Lançar Preço Coluna (C) Faixa 1</v>
      </c>
      <c r="N56" s="40" t="str">
        <f t="shared" si="13"/>
        <v>Lançar Preço Coluna (D) Faixa 1</v>
      </c>
      <c r="O56" s="33"/>
      <c r="P56" s="31" t="str">
        <f>IF(F56&lt;&gt;"",IF(I56=TRUE,"Preços OK na Faixa 8","ERRO Preços na Faixa 8"),"Lançar Preços na Faixa 8")</f>
        <v>Lançar Preços na Faixa 8</v>
      </c>
    </row>
    <row r="57" spans="1:16" s="4" customFormat="1" ht="30" customHeight="1">
      <c r="A57" s="23">
        <v>9</v>
      </c>
      <c r="B57" s="27" t="s">
        <v>9</v>
      </c>
      <c r="C57" s="25"/>
      <c r="D57" s="19"/>
      <c r="E57" s="19"/>
      <c r="F57" s="19"/>
      <c r="G57" s="10">
        <f t="shared" si="9"/>
        <v>0</v>
      </c>
      <c r="H57" s="75"/>
      <c r="I57" s="51" t="str">
        <f t="shared" si="8"/>
        <v/>
      </c>
      <c r="K57" s="40" t="str">
        <f t="shared" si="10"/>
        <v>Lançar Preço Coluna (A) Faixa 1</v>
      </c>
      <c r="L57" s="40" t="str">
        <f t="shared" si="11"/>
        <v>Lançar Preço Coluna (B) Faixa 1</v>
      </c>
      <c r="M57" s="40" t="str">
        <f t="shared" si="12"/>
        <v>Lançar Preço Coluna (C) Faixa 1</v>
      </c>
      <c r="N57" s="40" t="str">
        <f t="shared" si="13"/>
        <v>Lançar Preço Coluna (D) Faixa 1</v>
      </c>
      <c r="O57" s="33"/>
      <c r="P57" s="31" t="str">
        <f>IF(F57&lt;&gt;"",IF(I57=TRUE,"Preços OK na Faixa 9","ERRO Preços na Faixa 9"),"Lançar Preços na Faixa 9")</f>
        <v>Lançar Preços na Faixa 9</v>
      </c>
    </row>
    <row r="58" spans="1:16" s="4" customFormat="1" ht="30" customHeight="1">
      <c r="A58" s="23">
        <v>10</v>
      </c>
      <c r="B58" s="27" t="s">
        <v>10</v>
      </c>
      <c r="C58" s="25"/>
      <c r="D58" s="19"/>
      <c r="E58" s="19"/>
      <c r="F58" s="19"/>
      <c r="G58" s="10">
        <f t="shared" si="9"/>
        <v>0</v>
      </c>
      <c r="H58" s="75"/>
      <c r="I58" s="51" t="str">
        <f t="shared" si="8"/>
        <v/>
      </c>
      <c r="K58" s="40" t="str">
        <f t="shared" si="10"/>
        <v>Lançar Preço Coluna (A) Faixa 1</v>
      </c>
      <c r="L58" s="40" t="str">
        <f t="shared" si="11"/>
        <v>Lançar Preço Coluna (B) Faixa 1</v>
      </c>
      <c r="M58" s="40" t="str">
        <f t="shared" si="12"/>
        <v>Lançar Preço Coluna (C) Faixa 1</v>
      </c>
      <c r="N58" s="40" t="str">
        <f t="shared" si="13"/>
        <v>Lançar Preço Coluna (D) Faixa 1</v>
      </c>
      <c r="O58" s="33"/>
      <c r="P58" s="31" t="str">
        <f>IF(F58&lt;&gt;"",IF(I58=TRUE,"Preços OK na Faixa 10","ERRO Preços na Faixa 10"),"Lançar Preços na Faixa 10")</f>
        <v>Lançar Preços na Faixa 10</v>
      </c>
    </row>
    <row r="59" spans="1:16" s="4" customFormat="1" ht="30" customHeight="1">
      <c r="A59" s="23">
        <v>11</v>
      </c>
      <c r="B59" s="27" t="s">
        <v>11</v>
      </c>
      <c r="C59" s="25"/>
      <c r="D59" s="19"/>
      <c r="E59" s="19"/>
      <c r="F59" s="19"/>
      <c r="G59" s="10">
        <f t="shared" si="9"/>
        <v>0</v>
      </c>
      <c r="H59" s="75"/>
      <c r="I59" s="51" t="str">
        <f t="shared" si="8"/>
        <v/>
      </c>
      <c r="K59" s="40" t="str">
        <f t="shared" si="10"/>
        <v>Lançar Preço Coluna (A) Faixa 1</v>
      </c>
      <c r="L59" s="40" t="str">
        <f t="shared" si="11"/>
        <v>Lançar Preço Coluna (B) Faixa 1</v>
      </c>
      <c r="M59" s="40" t="str">
        <f t="shared" si="12"/>
        <v>Lançar Preço Coluna (C) Faixa 1</v>
      </c>
      <c r="N59" s="40" t="str">
        <f t="shared" si="13"/>
        <v>Lançar Preço Coluna (D) Faixa 1</v>
      </c>
      <c r="O59" s="33"/>
      <c r="P59" s="31" t="str">
        <f>IF(F59&lt;&gt;"",IF(I59=TRUE,"Preços OK na Faixa 11","ERRO Preços na Faixa 11"),"Lançar Preços na Faixa 11")</f>
        <v>Lançar Preços na Faixa 11</v>
      </c>
    </row>
    <row r="60" spans="1:16" s="4" customFormat="1" ht="30" customHeight="1">
      <c r="A60" s="23">
        <v>12</v>
      </c>
      <c r="B60" s="27" t="s">
        <v>12</v>
      </c>
      <c r="C60" s="25"/>
      <c r="D60" s="19"/>
      <c r="E60" s="19"/>
      <c r="F60" s="19"/>
      <c r="G60" s="10">
        <f t="shared" si="9"/>
        <v>0</v>
      </c>
      <c r="H60" s="75"/>
      <c r="I60" s="51" t="str">
        <f t="shared" si="8"/>
        <v/>
      </c>
      <c r="K60" s="40" t="str">
        <f t="shared" si="10"/>
        <v>Lançar Preço Coluna (A) Faixa 1</v>
      </c>
      <c r="L60" s="40" t="str">
        <f t="shared" si="11"/>
        <v>Lançar Preço Coluna (B) Faixa 1</v>
      </c>
      <c r="M60" s="40" t="str">
        <f t="shared" si="12"/>
        <v>Lançar Preço Coluna (C) Faixa 1</v>
      </c>
      <c r="N60" s="40" t="str">
        <f t="shared" si="13"/>
        <v>Lançar Preço Coluna (D) Faixa 1</v>
      </c>
      <c r="O60" s="33"/>
      <c r="P60" s="36" t="str">
        <f>IF(F60&lt;&gt;"",IF(I60=TRUE,"Preços OK na Faixa 12","ERRO Preços na Faixa 12"),"Lançar Preços na Faixa 12")</f>
        <v>Lançar Preços na Faixa 12</v>
      </c>
    </row>
    <row r="61" spans="1:16" s="4" customFormat="1" ht="30" customHeight="1" thickBot="1">
      <c r="A61" s="24">
        <v>13</v>
      </c>
      <c r="B61" s="28" t="s">
        <v>13</v>
      </c>
      <c r="C61" s="57"/>
      <c r="D61" s="48"/>
      <c r="E61" s="48"/>
      <c r="F61" s="48"/>
      <c r="G61" s="49">
        <f t="shared" si="9"/>
        <v>0</v>
      </c>
      <c r="H61" s="75">
        <f>SUM(G49:G61)</f>
        <v>0</v>
      </c>
      <c r="I61" s="51" t="str">
        <f t="shared" si="8"/>
        <v/>
      </c>
      <c r="K61" s="40" t="str">
        <f t="shared" si="10"/>
        <v>Lançar Preço Coluna (A) Faixa 1</v>
      </c>
      <c r="L61" s="40" t="str">
        <f t="shared" si="11"/>
        <v>Lançar Preço Coluna (B) Faixa 1</v>
      </c>
      <c r="M61" s="40" t="str">
        <f t="shared" si="12"/>
        <v>Lançar Preço Coluna (C) Faixa 1</v>
      </c>
      <c r="N61" s="40" t="str">
        <f t="shared" si="13"/>
        <v>Lançar Preço Coluna (D) Faixa 1</v>
      </c>
      <c r="O61" s="39"/>
      <c r="P61" s="36" t="str">
        <f>IF(F61&lt;&gt;"",IF(I61=TRUE,"Preços OK na Faixa 13","ERRO Preços na Faixa 13"),"Lançar Preços na Faixa 13")</f>
        <v>Lançar Preços na Faixa 13</v>
      </c>
    </row>
    <row r="62" spans="1:16" s="4" customFormat="1" ht="21.75" customHeight="1" thickBot="1">
      <c r="A62" s="6"/>
      <c r="H62" s="74"/>
      <c r="I62" s="51"/>
      <c r="K62" s="35"/>
      <c r="L62" s="35"/>
      <c r="M62" s="35"/>
      <c r="N62" s="35"/>
      <c r="O62" s="35"/>
      <c r="P62" s="42"/>
    </row>
    <row r="63" spans="1:16" s="60" customFormat="1" ht="30.75" customHeight="1" thickBot="1">
      <c r="A63" s="184" t="s">
        <v>16</v>
      </c>
      <c r="B63" s="185"/>
      <c r="C63" s="185"/>
      <c r="D63" s="185"/>
      <c r="E63" s="186"/>
      <c r="F63" s="186"/>
      <c r="G63" s="187"/>
      <c r="H63" s="58"/>
      <c r="I63" s="59"/>
      <c r="K63" s="145" t="s">
        <v>50</v>
      </c>
      <c r="L63" s="145"/>
      <c r="M63" s="145"/>
      <c r="N63" s="145"/>
      <c r="O63" s="61"/>
      <c r="P63" s="147" t="s">
        <v>51</v>
      </c>
    </row>
    <row r="64" spans="1:16" s="4" customFormat="1" ht="57" customHeight="1" thickBot="1">
      <c r="A64" s="156" t="s">
        <v>209</v>
      </c>
      <c r="B64" s="157"/>
      <c r="C64" s="157"/>
      <c r="D64" s="157"/>
      <c r="E64" s="157"/>
      <c r="F64" s="157"/>
      <c r="G64" s="158"/>
      <c r="H64" s="53"/>
      <c r="I64" s="51"/>
      <c r="K64" s="145"/>
      <c r="L64" s="145"/>
      <c r="M64" s="145"/>
      <c r="N64" s="145"/>
      <c r="O64" s="18"/>
      <c r="P64" s="147"/>
    </row>
    <row r="65" spans="1:16" s="4" customFormat="1" ht="12.75" customHeight="1" thickBot="1">
      <c r="A65" s="127" t="s">
        <v>37</v>
      </c>
      <c r="B65" s="127" t="s">
        <v>36</v>
      </c>
      <c r="C65" s="130" t="s">
        <v>45</v>
      </c>
      <c r="D65" s="131"/>
      <c r="E65" s="131"/>
      <c r="F65" s="132"/>
      <c r="G65" s="133" t="s">
        <v>89</v>
      </c>
      <c r="H65" s="54"/>
      <c r="I65" s="51"/>
      <c r="K65" s="145"/>
      <c r="L65" s="145"/>
      <c r="M65" s="145"/>
      <c r="N65" s="145"/>
      <c r="O65" s="18"/>
      <c r="P65" s="147"/>
    </row>
    <row r="66" spans="1:16" s="4" customFormat="1" ht="13.5" customHeight="1" thickBot="1">
      <c r="A66" s="128"/>
      <c r="B66" s="128"/>
      <c r="C66" s="21" t="s">
        <v>41</v>
      </c>
      <c r="D66" s="20" t="s">
        <v>42</v>
      </c>
      <c r="E66" s="20" t="s">
        <v>43</v>
      </c>
      <c r="F66" s="20" t="s">
        <v>44</v>
      </c>
      <c r="G66" s="134"/>
      <c r="H66" s="54"/>
      <c r="I66" s="51"/>
      <c r="K66" s="145"/>
      <c r="L66" s="145"/>
      <c r="M66" s="145"/>
      <c r="N66" s="145"/>
      <c r="O66" s="18"/>
      <c r="P66" s="147"/>
    </row>
    <row r="67" spans="1:16" s="4" customFormat="1" ht="39" customHeight="1" thickBot="1">
      <c r="A67" s="129"/>
      <c r="B67" s="129"/>
      <c r="C67" s="43" t="s">
        <v>87</v>
      </c>
      <c r="D67" s="44" t="s">
        <v>47</v>
      </c>
      <c r="E67" s="44" t="s">
        <v>88</v>
      </c>
      <c r="F67" s="44" t="s">
        <v>49</v>
      </c>
      <c r="G67" s="135"/>
      <c r="H67" s="54"/>
      <c r="I67" s="51"/>
      <c r="K67" s="146"/>
      <c r="L67" s="146"/>
      <c r="M67" s="146"/>
      <c r="N67" s="146"/>
      <c r="O67" s="32"/>
      <c r="P67" s="148"/>
    </row>
    <row r="68" spans="1:16" s="4" customFormat="1" ht="25.5">
      <c r="A68" s="22">
        <v>1</v>
      </c>
      <c r="B68" s="26" t="s">
        <v>1</v>
      </c>
      <c r="C68" s="25"/>
      <c r="D68" s="19"/>
      <c r="E68" s="19"/>
      <c r="F68" s="19"/>
      <c r="G68" s="10">
        <f>SUM(C68:D68)</f>
        <v>0</v>
      </c>
      <c r="H68" s="75"/>
      <c r="I68" s="51" t="str">
        <f t="shared" ref="I68:I80" si="14">IF(C68&lt;&gt;0,AND(D68&lt;C68,E68&lt;D68,F68&lt;E68),"")</f>
        <v/>
      </c>
      <c r="K68" s="40" t="str">
        <f>IF(C68&lt;&gt;0,IF(AND(C68&lt;C49),"Preço Ok Coluna (A) Faixa 1","ERRO Preço Coluna (A) Faixa 1"),"Lançar Preço Coluna (A) Faixa 1")</f>
        <v>Lançar Preço Coluna (A) Faixa 1</v>
      </c>
      <c r="L68" s="40" t="str">
        <f>IF(D68&lt;&gt;0,IF(AND(D68&lt;D49),"Preço Ok Coluna (B) Faixa 1","ERRO Preço Coluna (B) Faixa 1"),"Lançar Preço Coluna (B) Faixa 1")</f>
        <v>Lançar Preço Coluna (B) Faixa 1</v>
      </c>
      <c r="M68" s="40" t="str">
        <f>IF(E68&lt;&gt;0,IF(AND(E68&lt;E49),"Preço Ok Coluna (C) Faixa 1","ERRO Preço Coluna (C) Faixa 1"),"Lançar Preço Coluna (C) Faixa 1")</f>
        <v>Lançar Preço Coluna (C) Faixa 1</v>
      </c>
      <c r="N68" s="40" t="str">
        <f>IF(F68&lt;&gt;0,IF(AND(F68&lt;F49),"Preço Ok Coluna (D) Faixa 1","ERRO Preço Coluna (D) Faixa 1"),"Lançar Preço Coluna (D) Faixa 1")</f>
        <v>Lançar Preço Coluna (D) Faixa 1</v>
      </c>
      <c r="O68" s="40"/>
      <c r="P68" s="31" t="str">
        <f>IF(F68&lt;&gt;"",IF(I68=TRUE,"Preços OK na Faixa 1","ERRO Preços na Faixa 1"),"Lançar Preços na Faixa 1")</f>
        <v>Lançar Preços na Faixa 1</v>
      </c>
    </row>
    <row r="69" spans="1:16" s="4" customFormat="1" ht="25.5">
      <c r="A69" s="23">
        <v>2</v>
      </c>
      <c r="B69" s="27" t="s">
        <v>2</v>
      </c>
      <c r="C69" s="25"/>
      <c r="D69" s="19"/>
      <c r="E69" s="19"/>
      <c r="F69" s="19"/>
      <c r="G69" s="10">
        <f t="shared" ref="G69:G80" si="15">SUM(C69:D69)</f>
        <v>0</v>
      </c>
      <c r="H69" s="75"/>
      <c r="I69" s="51" t="str">
        <f t="shared" si="14"/>
        <v/>
      </c>
      <c r="K69" s="40" t="str">
        <f>IF(C69&lt;&gt;0,IF(AND(C69&lt;C50),"Preço Ok Coluna (A) Faixa 1","ERRO Preço Coluna (A) Faixa 1"),"Lançar Preço Coluna (A) Faixa 1")</f>
        <v>Lançar Preço Coluna (A) Faixa 1</v>
      </c>
      <c r="L69" s="40" t="str">
        <f>IF(D69&lt;&gt;0,IF(AND(D69&lt;D50),"Preço Ok Coluna (B) Faixa 1","ERRO Preço Coluna (B) Faixa 1"),"Lançar Preço Coluna (B) Faixa 1")</f>
        <v>Lançar Preço Coluna (B) Faixa 1</v>
      </c>
      <c r="M69" s="40" t="str">
        <f>IF(E69&lt;&gt;0,IF(AND(E69&lt;E50),"Preço Ok Coluna (C) Faixa 1","ERRO Preço Coluna (C) Faixa 1"),"Lançar Preço Coluna (C) Faixa 1")</f>
        <v>Lançar Preço Coluna (C) Faixa 1</v>
      </c>
      <c r="N69" s="40" t="str">
        <f>IF(F69&lt;&gt;0,IF(AND(F69&lt;F50),"Preço Ok Coluna (D) Faixa 1","ERRO Preço Coluna (D) Faixa 1"),"Lançar Preço Coluna (D) Faixa 1")</f>
        <v>Lançar Preço Coluna (D) Faixa 1</v>
      </c>
      <c r="O69" s="33"/>
      <c r="P69" s="31" t="str">
        <f>IF(F69&lt;&gt;"",IF(I69=TRUE,"Preços OK na Faixa 2","ERRO Preços na Faixa 2"),"Lançar Preços na Faixa 2")</f>
        <v>Lançar Preços na Faixa 2</v>
      </c>
    </row>
    <row r="70" spans="1:16" s="4" customFormat="1" ht="25.5">
      <c r="A70" s="23">
        <v>3</v>
      </c>
      <c r="B70" s="27" t="s">
        <v>3</v>
      </c>
      <c r="C70" s="25"/>
      <c r="D70" s="19"/>
      <c r="E70" s="19"/>
      <c r="F70" s="19"/>
      <c r="G70" s="10">
        <f t="shared" si="15"/>
        <v>0</v>
      </c>
      <c r="H70" s="75"/>
      <c r="I70" s="51" t="str">
        <f t="shared" si="14"/>
        <v/>
      </c>
      <c r="K70" s="40" t="str">
        <f t="shared" ref="K70:K80" si="16">IF(C70&lt;&gt;0,IF(AND(C70&lt;C51),"Preço Ok Coluna (A) Faixa 1","ERRO Preço Coluna (A) Faixa 1"),"Lançar Preço Coluna (A) Faixa 1")</f>
        <v>Lançar Preço Coluna (A) Faixa 1</v>
      </c>
      <c r="L70" s="40" t="str">
        <f t="shared" ref="L70:L80" si="17">IF(D70&lt;&gt;0,IF(AND(D70&lt;D51),"Preço Ok Coluna (B) Faixa 1","ERRO Preço Coluna (B) Faixa 1"),"Lançar Preço Coluna (B) Faixa 1")</f>
        <v>Lançar Preço Coluna (B) Faixa 1</v>
      </c>
      <c r="M70" s="40" t="str">
        <f t="shared" ref="M70:M80" si="18">IF(E70&lt;&gt;0,IF(AND(E70&lt;E51),"Preço Ok Coluna (C) Faixa 1","ERRO Preço Coluna (C) Faixa 1"),"Lançar Preço Coluna (C) Faixa 1")</f>
        <v>Lançar Preço Coluna (C) Faixa 1</v>
      </c>
      <c r="N70" s="40" t="str">
        <f t="shared" ref="N70:N80" si="19">IF(F70&lt;&gt;0,IF(AND(F70&lt;F51),"Preço Ok Coluna (D) Faixa 1","ERRO Preço Coluna (D) Faixa 1"),"Lançar Preço Coluna (D) Faixa 1")</f>
        <v>Lançar Preço Coluna (D) Faixa 1</v>
      </c>
      <c r="O70" s="33"/>
      <c r="P70" s="31" t="str">
        <f>IF(F70&lt;&gt;"",IF(I70=TRUE,"Preços OK na Faixa 3","ERRO Preços na Faixa 3"),"Lançar Preços na Faixa 3")</f>
        <v>Lançar Preços na Faixa 3</v>
      </c>
    </row>
    <row r="71" spans="1:16" s="4" customFormat="1" ht="25.5">
      <c r="A71" s="23">
        <v>4</v>
      </c>
      <c r="B71" s="27" t="s">
        <v>4</v>
      </c>
      <c r="C71" s="25"/>
      <c r="D71" s="19"/>
      <c r="E71" s="19"/>
      <c r="F71" s="19"/>
      <c r="G71" s="10">
        <f t="shared" si="15"/>
        <v>0</v>
      </c>
      <c r="H71" s="75"/>
      <c r="I71" s="51" t="str">
        <f t="shared" si="14"/>
        <v/>
      </c>
      <c r="K71" s="40" t="str">
        <f t="shared" si="16"/>
        <v>Lançar Preço Coluna (A) Faixa 1</v>
      </c>
      <c r="L71" s="40" t="str">
        <f t="shared" si="17"/>
        <v>Lançar Preço Coluna (B) Faixa 1</v>
      </c>
      <c r="M71" s="40" t="str">
        <f t="shared" si="18"/>
        <v>Lançar Preço Coluna (C) Faixa 1</v>
      </c>
      <c r="N71" s="40" t="str">
        <f t="shared" si="19"/>
        <v>Lançar Preço Coluna (D) Faixa 1</v>
      </c>
      <c r="O71" s="33"/>
      <c r="P71" s="31" t="str">
        <f>IF(F71&lt;&gt;"",IF(I71=TRUE,"Preços OK na Faixa 4","ERRO Preços na Faixa 4"),"Lançar Preços na Faixa 4")</f>
        <v>Lançar Preços na Faixa 4</v>
      </c>
    </row>
    <row r="72" spans="1:16" s="4" customFormat="1" ht="25.5">
      <c r="A72" s="23">
        <v>5</v>
      </c>
      <c r="B72" s="27" t="s">
        <v>5</v>
      </c>
      <c r="C72" s="25"/>
      <c r="D72" s="19"/>
      <c r="E72" s="19"/>
      <c r="F72" s="19"/>
      <c r="G72" s="10">
        <f t="shared" si="15"/>
        <v>0</v>
      </c>
      <c r="H72" s="75"/>
      <c r="I72" s="51" t="str">
        <f t="shared" si="14"/>
        <v/>
      </c>
      <c r="K72" s="40" t="str">
        <f t="shared" si="16"/>
        <v>Lançar Preço Coluna (A) Faixa 1</v>
      </c>
      <c r="L72" s="40" t="str">
        <f t="shared" si="17"/>
        <v>Lançar Preço Coluna (B) Faixa 1</v>
      </c>
      <c r="M72" s="40" t="str">
        <f t="shared" si="18"/>
        <v>Lançar Preço Coluna (C) Faixa 1</v>
      </c>
      <c r="N72" s="40" t="str">
        <f t="shared" si="19"/>
        <v>Lançar Preço Coluna (D) Faixa 1</v>
      </c>
      <c r="O72" s="33"/>
      <c r="P72" s="31" t="str">
        <f>IF(F72&lt;&gt;"",IF(I72=TRUE,"Preços OK na Faixa 5","ERRO Preços na Faixa 5"),"Lançar Preços na Faixa 5")</f>
        <v>Lançar Preços na Faixa 5</v>
      </c>
    </row>
    <row r="73" spans="1:16" s="4" customFormat="1" ht="25.5">
      <c r="A73" s="23">
        <v>6</v>
      </c>
      <c r="B73" s="27" t="s">
        <v>6</v>
      </c>
      <c r="C73" s="25"/>
      <c r="D73" s="19"/>
      <c r="E73" s="19"/>
      <c r="F73" s="19"/>
      <c r="G73" s="10">
        <f t="shared" si="15"/>
        <v>0</v>
      </c>
      <c r="H73" s="75"/>
      <c r="I73" s="51" t="str">
        <f t="shared" si="14"/>
        <v/>
      </c>
      <c r="K73" s="40" t="str">
        <f t="shared" si="16"/>
        <v>Lançar Preço Coluna (A) Faixa 1</v>
      </c>
      <c r="L73" s="40" t="str">
        <f t="shared" si="17"/>
        <v>Lançar Preço Coluna (B) Faixa 1</v>
      </c>
      <c r="M73" s="40" t="str">
        <f t="shared" si="18"/>
        <v>Lançar Preço Coluna (C) Faixa 1</v>
      </c>
      <c r="N73" s="40" t="str">
        <f t="shared" si="19"/>
        <v>Lançar Preço Coluna (D) Faixa 1</v>
      </c>
      <c r="O73" s="33"/>
      <c r="P73" s="31" t="str">
        <f>IF(F73&lt;&gt;"",IF(I73=TRUE,"Preços OK na Faixa 6","ERRO Preços na Faixa 6"),"Lançar Preços na Faixa 6")</f>
        <v>Lançar Preços na Faixa 6</v>
      </c>
    </row>
    <row r="74" spans="1:16" s="4" customFormat="1" ht="25.5">
      <c r="A74" s="23">
        <v>7</v>
      </c>
      <c r="B74" s="27" t="s">
        <v>7</v>
      </c>
      <c r="C74" s="25"/>
      <c r="D74" s="19"/>
      <c r="E74" s="19"/>
      <c r="F74" s="19"/>
      <c r="G74" s="10">
        <f t="shared" si="15"/>
        <v>0</v>
      </c>
      <c r="H74" s="75"/>
      <c r="I74" s="51" t="str">
        <f t="shared" si="14"/>
        <v/>
      </c>
      <c r="K74" s="40" t="str">
        <f t="shared" si="16"/>
        <v>Lançar Preço Coluna (A) Faixa 1</v>
      </c>
      <c r="L74" s="40" t="str">
        <f t="shared" si="17"/>
        <v>Lançar Preço Coluna (B) Faixa 1</v>
      </c>
      <c r="M74" s="40" t="str">
        <f t="shared" si="18"/>
        <v>Lançar Preço Coluna (C) Faixa 1</v>
      </c>
      <c r="N74" s="40" t="str">
        <f t="shared" si="19"/>
        <v>Lançar Preço Coluna (D) Faixa 1</v>
      </c>
      <c r="O74" s="33"/>
      <c r="P74" s="31" t="str">
        <f>IF(F74&lt;&gt;"",IF(I74=TRUE,"Preços OK na Faixa 7","ERRO Preços na Faixa 7"),"Lançar Preços na Faixa 7")</f>
        <v>Lançar Preços na Faixa 7</v>
      </c>
    </row>
    <row r="75" spans="1:16" s="4" customFormat="1" ht="25.5">
      <c r="A75" s="23">
        <v>8</v>
      </c>
      <c r="B75" s="27" t="s">
        <v>8</v>
      </c>
      <c r="C75" s="25"/>
      <c r="D75" s="19"/>
      <c r="E75" s="19"/>
      <c r="F75" s="19"/>
      <c r="G75" s="10">
        <f t="shared" si="15"/>
        <v>0</v>
      </c>
      <c r="H75" s="75"/>
      <c r="I75" s="51" t="str">
        <f t="shared" si="14"/>
        <v/>
      </c>
      <c r="K75" s="40" t="str">
        <f t="shared" si="16"/>
        <v>Lançar Preço Coluna (A) Faixa 1</v>
      </c>
      <c r="L75" s="40" t="str">
        <f t="shared" si="17"/>
        <v>Lançar Preço Coluna (B) Faixa 1</v>
      </c>
      <c r="M75" s="40" t="str">
        <f t="shared" si="18"/>
        <v>Lançar Preço Coluna (C) Faixa 1</v>
      </c>
      <c r="N75" s="40" t="str">
        <f t="shared" si="19"/>
        <v>Lançar Preço Coluna (D) Faixa 1</v>
      </c>
      <c r="O75" s="33"/>
      <c r="P75" s="31" t="str">
        <f>IF(F75&lt;&gt;"",IF(I75=TRUE,"Preços OK na Faixa 8","ERRO Preços na Faixa 8"),"Lançar Preços na Faixa 8")</f>
        <v>Lançar Preços na Faixa 8</v>
      </c>
    </row>
    <row r="76" spans="1:16" s="4" customFormat="1" ht="25.5">
      <c r="A76" s="23">
        <v>9</v>
      </c>
      <c r="B76" s="27" t="s">
        <v>9</v>
      </c>
      <c r="C76" s="25"/>
      <c r="D76" s="19"/>
      <c r="E76" s="19"/>
      <c r="F76" s="19"/>
      <c r="G76" s="10">
        <f t="shared" si="15"/>
        <v>0</v>
      </c>
      <c r="H76" s="75"/>
      <c r="I76" s="51" t="str">
        <f t="shared" si="14"/>
        <v/>
      </c>
      <c r="K76" s="40" t="str">
        <f t="shared" si="16"/>
        <v>Lançar Preço Coluna (A) Faixa 1</v>
      </c>
      <c r="L76" s="40" t="str">
        <f t="shared" si="17"/>
        <v>Lançar Preço Coluna (B) Faixa 1</v>
      </c>
      <c r="M76" s="40" t="str">
        <f t="shared" si="18"/>
        <v>Lançar Preço Coluna (C) Faixa 1</v>
      </c>
      <c r="N76" s="40" t="str">
        <f t="shared" si="19"/>
        <v>Lançar Preço Coluna (D) Faixa 1</v>
      </c>
      <c r="O76" s="33"/>
      <c r="P76" s="31" t="str">
        <f>IF(F76&lt;&gt;"",IF(I76=TRUE,"Preços OK na Faixa 9","ERRO Preços na Faixa 9"),"Lançar Preços na Faixa 9")</f>
        <v>Lançar Preços na Faixa 9</v>
      </c>
    </row>
    <row r="77" spans="1:16" s="4" customFormat="1" ht="25.5">
      <c r="A77" s="23">
        <v>10</v>
      </c>
      <c r="B77" s="27" t="s">
        <v>10</v>
      </c>
      <c r="C77" s="25"/>
      <c r="D77" s="19"/>
      <c r="E77" s="19"/>
      <c r="F77" s="19"/>
      <c r="G77" s="10">
        <f t="shared" si="15"/>
        <v>0</v>
      </c>
      <c r="H77" s="75"/>
      <c r="I77" s="51" t="str">
        <f t="shared" si="14"/>
        <v/>
      </c>
      <c r="K77" s="40" t="str">
        <f t="shared" si="16"/>
        <v>Lançar Preço Coluna (A) Faixa 1</v>
      </c>
      <c r="L77" s="40" t="str">
        <f t="shared" si="17"/>
        <v>Lançar Preço Coluna (B) Faixa 1</v>
      </c>
      <c r="M77" s="40" t="str">
        <f t="shared" si="18"/>
        <v>Lançar Preço Coluna (C) Faixa 1</v>
      </c>
      <c r="N77" s="40" t="str">
        <f t="shared" si="19"/>
        <v>Lançar Preço Coluna (D) Faixa 1</v>
      </c>
      <c r="O77" s="33"/>
      <c r="P77" s="31" t="str">
        <f>IF(F77&lt;&gt;"",IF(I77=TRUE,"Preços OK na Faixa 10","ERRO Preços na Faixa 10"),"Lançar Preços na Faixa 10")</f>
        <v>Lançar Preços na Faixa 10</v>
      </c>
    </row>
    <row r="78" spans="1:16" s="4" customFormat="1" ht="25.5">
      <c r="A78" s="23">
        <v>11</v>
      </c>
      <c r="B78" s="27" t="s">
        <v>11</v>
      </c>
      <c r="C78" s="25"/>
      <c r="D78" s="19"/>
      <c r="E78" s="19"/>
      <c r="F78" s="19"/>
      <c r="G78" s="10">
        <f t="shared" si="15"/>
        <v>0</v>
      </c>
      <c r="H78" s="75"/>
      <c r="I78" s="51" t="str">
        <f t="shared" si="14"/>
        <v/>
      </c>
      <c r="K78" s="40" t="str">
        <f t="shared" si="16"/>
        <v>Lançar Preço Coluna (A) Faixa 1</v>
      </c>
      <c r="L78" s="40" t="str">
        <f t="shared" si="17"/>
        <v>Lançar Preço Coluna (B) Faixa 1</v>
      </c>
      <c r="M78" s="40" t="str">
        <f t="shared" si="18"/>
        <v>Lançar Preço Coluna (C) Faixa 1</v>
      </c>
      <c r="N78" s="40" t="str">
        <f t="shared" si="19"/>
        <v>Lançar Preço Coluna (D) Faixa 1</v>
      </c>
      <c r="O78" s="33"/>
      <c r="P78" s="31" t="str">
        <f>IF(F78&lt;&gt;"",IF(I78=TRUE,"Preços OK na Faixa 11","ERRO Preços na Faixa 11"),"Lançar Preços na Faixa 11")</f>
        <v>Lançar Preços na Faixa 11</v>
      </c>
    </row>
    <row r="79" spans="1:16" s="4" customFormat="1" ht="25.5">
      <c r="A79" s="23">
        <v>12</v>
      </c>
      <c r="B79" s="27" t="s">
        <v>12</v>
      </c>
      <c r="C79" s="25"/>
      <c r="D79" s="19"/>
      <c r="E79" s="19"/>
      <c r="F79" s="19"/>
      <c r="G79" s="10">
        <f t="shared" si="15"/>
        <v>0</v>
      </c>
      <c r="H79" s="75"/>
      <c r="I79" s="51" t="str">
        <f t="shared" si="14"/>
        <v/>
      </c>
      <c r="K79" s="40" t="str">
        <f t="shared" si="16"/>
        <v>Lançar Preço Coluna (A) Faixa 1</v>
      </c>
      <c r="L79" s="40" t="str">
        <f t="shared" si="17"/>
        <v>Lançar Preço Coluna (B) Faixa 1</v>
      </c>
      <c r="M79" s="40" t="str">
        <f t="shared" si="18"/>
        <v>Lançar Preço Coluna (C) Faixa 1</v>
      </c>
      <c r="N79" s="40" t="str">
        <f t="shared" si="19"/>
        <v>Lançar Preço Coluna (D) Faixa 1</v>
      </c>
      <c r="O79" s="33"/>
      <c r="P79" s="36" t="str">
        <f>IF(F79&lt;&gt;"",IF(I79=TRUE,"Preços OK na Faixa 12","ERRO Preços na Faixa 12"),"Lançar Preços na Faixa 12")</f>
        <v>Lançar Preços na Faixa 12</v>
      </c>
    </row>
    <row r="80" spans="1:16" s="4" customFormat="1" ht="26.25" thickBot="1">
      <c r="A80" s="24">
        <v>13</v>
      </c>
      <c r="B80" s="28" t="s">
        <v>13</v>
      </c>
      <c r="C80" s="77"/>
      <c r="D80" s="48"/>
      <c r="E80" s="48"/>
      <c r="F80" s="48"/>
      <c r="G80" s="49">
        <f t="shared" si="15"/>
        <v>0</v>
      </c>
      <c r="H80" s="75">
        <f>SUM(G68:G80)</f>
        <v>0</v>
      </c>
      <c r="I80" s="51" t="str">
        <f t="shared" si="14"/>
        <v/>
      </c>
      <c r="K80" s="40" t="str">
        <f t="shared" si="16"/>
        <v>Lançar Preço Coluna (A) Faixa 1</v>
      </c>
      <c r="L80" s="40" t="str">
        <f t="shared" si="17"/>
        <v>Lançar Preço Coluna (B) Faixa 1</v>
      </c>
      <c r="M80" s="40" t="str">
        <f t="shared" si="18"/>
        <v>Lançar Preço Coluna (C) Faixa 1</v>
      </c>
      <c r="N80" s="40" t="str">
        <f t="shared" si="19"/>
        <v>Lançar Preço Coluna (D) Faixa 1</v>
      </c>
      <c r="O80" s="39"/>
      <c r="P80" s="36" t="str">
        <f>IF(F80&lt;&gt;"",IF(I80=TRUE,"Preços OK na Faixa 13","ERRO Preços na Faixa 13"),"Lançar Preços na Faixa 13")</f>
        <v>Lançar Preços na Faixa 13</v>
      </c>
    </row>
    <row r="81" spans="1:16" s="4" customFormat="1" ht="21.75" customHeight="1">
      <c r="A81" s="6"/>
      <c r="H81" s="74"/>
      <c r="I81" s="51"/>
      <c r="K81" s="35"/>
      <c r="L81" s="35"/>
      <c r="M81" s="35"/>
      <c r="N81" s="35"/>
      <c r="O81" s="35"/>
      <c r="P81" s="42"/>
    </row>
    <row r="82" spans="1:16" s="4" customFormat="1" ht="45.75" customHeight="1">
      <c r="A82" s="150" t="s">
        <v>232</v>
      </c>
      <c r="B82" s="150"/>
      <c r="C82" s="150"/>
      <c r="D82" s="150"/>
      <c r="E82" s="150"/>
      <c r="F82" s="150"/>
      <c r="G82" s="150"/>
      <c r="H82" s="55"/>
      <c r="I82" s="51"/>
      <c r="K82" s="35"/>
      <c r="L82" s="35"/>
      <c r="M82" s="35"/>
      <c r="N82" s="35"/>
      <c r="O82" s="35"/>
      <c r="P82" s="42"/>
    </row>
    <row r="83" spans="1:16" s="4" customFormat="1" ht="21.75" customHeight="1" thickBot="1">
      <c r="A83" s="6"/>
      <c r="H83" s="74"/>
      <c r="I83" s="51"/>
      <c r="K83" s="35"/>
      <c r="L83" s="35"/>
      <c r="M83" s="35"/>
      <c r="N83" s="35"/>
      <c r="O83" s="35"/>
      <c r="P83" s="42"/>
    </row>
    <row r="84" spans="1:16" s="60" customFormat="1" ht="30.75" customHeight="1" thickBot="1">
      <c r="A84" s="164" t="s">
        <v>17</v>
      </c>
      <c r="B84" s="165"/>
      <c r="C84" s="165"/>
      <c r="D84" s="165"/>
      <c r="E84" s="166"/>
      <c r="F84" s="166"/>
      <c r="G84" s="167"/>
      <c r="H84" s="58"/>
      <c r="I84" s="59"/>
      <c r="K84" s="145" t="s">
        <v>50</v>
      </c>
      <c r="L84" s="145"/>
      <c r="M84" s="145"/>
      <c r="N84" s="145"/>
      <c r="O84" s="61"/>
      <c r="P84" s="147" t="s">
        <v>51</v>
      </c>
    </row>
    <row r="85" spans="1:16" s="4" customFormat="1" ht="57" customHeight="1" thickBot="1">
      <c r="A85" s="156" t="s">
        <v>210</v>
      </c>
      <c r="B85" s="157"/>
      <c r="C85" s="157"/>
      <c r="D85" s="157"/>
      <c r="E85" s="157"/>
      <c r="F85" s="157"/>
      <c r="G85" s="158"/>
      <c r="H85" s="53"/>
      <c r="I85" s="51"/>
      <c r="K85" s="145"/>
      <c r="L85" s="145"/>
      <c r="M85" s="145"/>
      <c r="N85" s="145"/>
      <c r="O85" s="18"/>
      <c r="P85" s="147"/>
    </row>
    <row r="86" spans="1:16" s="4" customFormat="1" ht="12.75" customHeight="1" thickBot="1">
      <c r="A86" s="127" t="s">
        <v>37</v>
      </c>
      <c r="B86" s="127" t="s">
        <v>36</v>
      </c>
      <c r="C86" s="130" t="s">
        <v>45</v>
      </c>
      <c r="D86" s="131"/>
      <c r="E86" s="131"/>
      <c r="F86" s="132"/>
      <c r="G86" s="133" t="s">
        <v>89</v>
      </c>
      <c r="H86" s="54"/>
      <c r="I86" s="51"/>
      <c r="K86" s="145"/>
      <c r="L86" s="145"/>
      <c r="M86" s="145"/>
      <c r="N86" s="145"/>
      <c r="O86" s="18"/>
      <c r="P86" s="147"/>
    </row>
    <row r="87" spans="1:16" s="4" customFormat="1" ht="13.5" customHeight="1" thickBot="1">
      <c r="A87" s="128"/>
      <c r="B87" s="128"/>
      <c r="C87" s="21" t="s">
        <v>41</v>
      </c>
      <c r="D87" s="20" t="s">
        <v>42</v>
      </c>
      <c r="E87" s="20" t="s">
        <v>43</v>
      </c>
      <c r="F87" s="20" t="s">
        <v>44</v>
      </c>
      <c r="G87" s="134"/>
      <c r="H87" s="54"/>
      <c r="I87" s="51"/>
      <c r="K87" s="145"/>
      <c r="L87" s="145"/>
      <c r="M87" s="145"/>
      <c r="N87" s="145"/>
      <c r="O87" s="18"/>
      <c r="P87" s="147"/>
    </row>
    <row r="88" spans="1:16" s="4" customFormat="1" ht="39" customHeight="1" thickBot="1">
      <c r="A88" s="129"/>
      <c r="B88" s="129"/>
      <c r="C88" s="43" t="s">
        <v>87</v>
      </c>
      <c r="D88" s="44" t="s">
        <v>47</v>
      </c>
      <c r="E88" s="44" t="s">
        <v>88</v>
      </c>
      <c r="F88" s="44" t="s">
        <v>49</v>
      </c>
      <c r="G88" s="135"/>
      <c r="H88" s="54"/>
      <c r="I88" s="51"/>
      <c r="K88" s="146"/>
      <c r="L88" s="146"/>
      <c r="M88" s="146"/>
      <c r="N88" s="146"/>
      <c r="O88" s="32"/>
      <c r="P88" s="148"/>
    </row>
    <row r="89" spans="1:16" s="4" customFormat="1" ht="25.5">
      <c r="A89" s="22">
        <v>1</v>
      </c>
      <c r="B89" s="26" t="s">
        <v>1</v>
      </c>
      <c r="C89" s="25"/>
      <c r="D89" s="19"/>
      <c r="E89" s="19"/>
      <c r="F89" s="19"/>
      <c r="G89" s="10">
        <f t="shared" ref="G89:G101" si="20">SUM(C89:D89)</f>
        <v>0</v>
      </c>
      <c r="H89" s="75"/>
      <c r="I89" s="51" t="str">
        <f t="shared" ref="I89:I101" si="21">IF(C89&lt;&gt;0,AND(D89&lt;C89,E89&lt;D89,F89&lt;E89),"")</f>
        <v/>
      </c>
      <c r="K89" s="33" t="str">
        <f>IF(C89&lt;&gt;0,"Preço OK Coluna (A) Faixa 1","Lançar Preço Coluna (A) Faixa 1")</f>
        <v>Lançar Preço Coluna (A) Faixa 1</v>
      </c>
      <c r="L89" s="33" t="str">
        <f>IF(D89&lt;&gt;0,"Preço OK Coluna (B) Faixa 1","Lançar Preço Coluna (B) Faixa 1")</f>
        <v>Lançar Preço Coluna (B) Faixa 1</v>
      </c>
      <c r="M89" s="33" t="str">
        <f>IF(E89&lt;&gt;0,"Preço OK Coluna (C) Faixa 1","Lançar Preço Coluna (C) Faixa 1")</f>
        <v>Lançar Preço Coluna (C) Faixa 1</v>
      </c>
      <c r="N89" s="33" t="str">
        <f>IF(F89&lt;&gt;0,"Preço OK Coluna (D) Faixa 1","Lançar Preço Coluna (D) Faixa 1")</f>
        <v>Lançar Preço Coluna (D) Faixa 1</v>
      </c>
      <c r="O89" s="35"/>
      <c r="P89" s="31" t="str">
        <f>IF(F89&lt;&gt;"",IF(I89=TRUE,"Preços OK na Faixa 1","ERRO Preços na Faixa 1"),"Lançar Preços na Faixa 1")</f>
        <v>Lançar Preços na Faixa 1</v>
      </c>
    </row>
    <row r="90" spans="1:16" s="4" customFormat="1" ht="25.5">
      <c r="A90" s="23">
        <v>2</v>
      </c>
      <c r="B90" s="27" t="s">
        <v>2</v>
      </c>
      <c r="C90" s="25"/>
      <c r="D90" s="19"/>
      <c r="E90" s="19"/>
      <c r="F90" s="19"/>
      <c r="G90" s="10">
        <f t="shared" si="20"/>
        <v>0</v>
      </c>
      <c r="H90" s="75"/>
      <c r="I90" s="51" t="str">
        <f t="shared" si="21"/>
        <v/>
      </c>
      <c r="K90" s="33" t="str">
        <f>IF(C90&lt;&gt;0,IF(AND(C90&lt;C89),"Preço Ok Coluna (A) Faixa 2","ERRO Preço Coluna (A) Faixa 2"),"Lançar Preço Coluna (A) Faixa 2")</f>
        <v>Lançar Preço Coluna (A) Faixa 2</v>
      </c>
      <c r="L90" s="33" t="str">
        <f>IF(D90&lt;&gt;0,IF(AND(D90&lt;D89),"Preço Ok Coluna (B) Faixa 2","ERRO Preço Coluna (B) Faixa 2"),"Lançar Preço Coluna (B) Faixa 2")</f>
        <v>Lançar Preço Coluna (B) Faixa 2</v>
      </c>
      <c r="M90" s="33" t="str">
        <f>IF(E90&lt;&gt;0,IF(AND(E90&lt;E89),"Preço Ok Coluna (C) Faixa 2","ERRO Preço Coluna (C) Faixa 2"),"Lançar Preço Coluna (C) Faixa 2")</f>
        <v>Lançar Preço Coluna (C) Faixa 2</v>
      </c>
      <c r="N90" s="33" t="str">
        <f>IF(F90&lt;&gt;0,IF(AND(F90&lt;F89),"Preço Ok Coluna (D) Faixa 2","ERRO Preço Coluna (D) Faixa 2"),"Lançar Preço Coluna (D) Faixa 2")</f>
        <v>Lançar Preço Coluna (D) Faixa 2</v>
      </c>
      <c r="O90" s="33"/>
      <c r="P90" s="31" t="str">
        <f>IF(F90&lt;&gt;"",IF(I90=TRUE,"Preços OK na Faixa 2","ERRO Preços na Faixa 2"),"Lançar Preços na Faixa 2")</f>
        <v>Lançar Preços na Faixa 2</v>
      </c>
    </row>
    <row r="91" spans="1:16" s="4" customFormat="1" ht="25.5">
      <c r="A91" s="23">
        <v>3</v>
      </c>
      <c r="B91" s="27" t="s">
        <v>3</v>
      </c>
      <c r="C91" s="25"/>
      <c r="D91" s="19"/>
      <c r="E91" s="19"/>
      <c r="F91" s="19"/>
      <c r="G91" s="10">
        <f t="shared" si="20"/>
        <v>0</v>
      </c>
      <c r="H91" s="75"/>
      <c r="I91" s="51" t="str">
        <f t="shared" si="21"/>
        <v/>
      </c>
      <c r="K91" s="33" t="str">
        <f>IF(C91&lt;&gt;0,IF(AND(C91&lt;C90),"Preço Ok Coluna (A) Faixa 3","ERRO Preço Coluna (A) Faixa 3"),"Lançar Preço Coluna (A) Faixa 3")</f>
        <v>Lançar Preço Coluna (A) Faixa 3</v>
      </c>
      <c r="L91" s="33" t="str">
        <f>IF(D91&lt;&gt;0,IF(AND(D91&lt;D90),"Preço Ok Coluna (B) Faixa 3","ERRO Preço Coluna (B) Faixa 3"),"Lançar Preço Coluna (B) Faixa 3")</f>
        <v>Lançar Preço Coluna (B) Faixa 3</v>
      </c>
      <c r="M91" s="33" t="str">
        <f>IF(E91&lt;&gt;0,IF(AND(E91&lt;E90),"Preço Ok Coluna (C) Faixa 3","ERRO Preço Coluna (C) Faixa 3"),"Lançar Preço Coluna (C) Faixa3")</f>
        <v>Lançar Preço Coluna (C) Faixa3</v>
      </c>
      <c r="N91" s="33" t="str">
        <f>IF(F91&lt;&gt;0,IF(AND(F91&lt;F90),"Preço Ok Coluna (D) Faixa 3","ERRO Preço Coluna (D) Faixa 3"),"Lançar Preço Coluna (D) Faixa 3")</f>
        <v>Lançar Preço Coluna (D) Faixa 3</v>
      </c>
      <c r="O91" s="33"/>
      <c r="P91" s="31" t="str">
        <f>IF(F91&lt;&gt;"",IF(I91=TRUE,"Preços OK na Faixa 3","ERRO Preços na Faixa 3"),"Lançar Preços na Faixa 3")</f>
        <v>Lançar Preços na Faixa 3</v>
      </c>
    </row>
    <row r="92" spans="1:16" s="4" customFormat="1" ht="25.5">
      <c r="A92" s="23">
        <v>4</v>
      </c>
      <c r="B92" s="27" t="s">
        <v>4</v>
      </c>
      <c r="C92" s="25"/>
      <c r="D92" s="19"/>
      <c r="E92" s="19"/>
      <c r="F92" s="19"/>
      <c r="G92" s="10">
        <f t="shared" si="20"/>
        <v>0</v>
      </c>
      <c r="H92" s="75"/>
      <c r="I92" s="51" t="str">
        <f t="shared" si="21"/>
        <v/>
      </c>
      <c r="K92" s="33" t="str">
        <f>IF(C92&lt;&gt;0,IF(AND(C92&lt;C91),"Preço Ok Coluna (A) Faixa 4","ERRO Preço Coluna (A) Faixa 4"),"Lançar Preço Coluna (A) Faixa 4")</f>
        <v>Lançar Preço Coluna (A) Faixa 4</v>
      </c>
      <c r="L92" s="33" t="str">
        <f>IF(D92&lt;&gt;0,IF(AND(D92&lt;D91),"Preço Ok Coluna (B) Faixa 4","ERRO Preço Coluna (B) Faixa 4"),"Lançar Preço Coluna (B) Faixa 4")</f>
        <v>Lançar Preço Coluna (B) Faixa 4</v>
      </c>
      <c r="M92" s="33" t="str">
        <f>IF(E92&lt;&gt;0,IF(AND(E92&lt;E91),"Preço Ok Coluna (C) Faixa 4","ERRO Preço Coluna (C) Faixa 4"),"Lançar Preço Coluna (C) Faixa 4")</f>
        <v>Lançar Preço Coluna (C) Faixa 4</v>
      </c>
      <c r="N92" s="33" t="str">
        <f>IF(F92&lt;&gt;0,IF(AND(F92&lt;F91),"Preço Ok Coluna (D) Faixa 4","ERRO Preço Coluna (D) Faixa 4"),"Lançar Preço Coluna (D) Faixa 4")</f>
        <v>Lançar Preço Coluna (D) Faixa 4</v>
      </c>
      <c r="O92" s="33"/>
      <c r="P92" s="31" t="str">
        <f>IF(F92&lt;&gt;"",IF(I92=TRUE,"Preços OK na Faixa 4","ERRO Preços na Faixa 4"),"Lançar Preços na Faixa 4")</f>
        <v>Lançar Preços na Faixa 4</v>
      </c>
    </row>
    <row r="93" spans="1:16" s="4" customFormat="1" ht="25.5">
      <c r="A93" s="23">
        <v>5</v>
      </c>
      <c r="B93" s="27" t="s">
        <v>5</v>
      </c>
      <c r="C93" s="25"/>
      <c r="D93" s="19"/>
      <c r="E93" s="19"/>
      <c r="F93" s="19"/>
      <c r="G93" s="10">
        <f t="shared" si="20"/>
        <v>0</v>
      </c>
      <c r="H93" s="75"/>
      <c r="I93" s="51" t="str">
        <f t="shared" si="21"/>
        <v/>
      </c>
      <c r="K93" s="33" t="str">
        <f>IF(C93&lt;&gt;0,IF(AND(C93&lt;C92),"Preço Ok Coluna (A) Faixa 5","ERRO Preço Coluna (A) Faixa 5"),"Lançar Preço Coluna (A) Faixa 5")</f>
        <v>Lançar Preço Coluna (A) Faixa 5</v>
      </c>
      <c r="L93" s="33" t="str">
        <f>IF(D93&lt;&gt;0,IF(AND(D93&lt;D92),"Preço Ok Coluna (B) Faixa 5","ERRO Preço Coluna (B) Faixa 5"),"Lançar Preço Coluna (B) Faixa 5")</f>
        <v>Lançar Preço Coluna (B) Faixa 5</v>
      </c>
      <c r="M93" s="33" t="str">
        <f>IF(E93&lt;&gt;0,IF(AND(E93&lt;E92),"Preço Ok Coluna (C) Faixa 5","ERRO Preço Coluna (C) Faixa 5"),"Lançar Preço Coluna (C) Faixa 5")</f>
        <v>Lançar Preço Coluna (C) Faixa 5</v>
      </c>
      <c r="N93" s="33" t="str">
        <f>IF(F93&lt;&gt;0,IF(AND(F93&lt;F92),"Preço Ok Coluna (D) Faixa 5","ERRO Preço Coluna (D) Faixa 5"),"Lançar Preço Coluna (D) Faixa 5")</f>
        <v>Lançar Preço Coluna (D) Faixa 5</v>
      </c>
      <c r="O93" s="33"/>
      <c r="P93" s="31" t="str">
        <f>IF(F93&lt;&gt;"",IF(I93=TRUE,"Preços OK na Faixa 5","ERRO Preços na Faixa 5"),"Lançar Preços na Faixa 5")</f>
        <v>Lançar Preços na Faixa 5</v>
      </c>
    </row>
    <row r="94" spans="1:16" s="4" customFormat="1" ht="25.5">
      <c r="A94" s="23">
        <v>6</v>
      </c>
      <c r="B94" s="27" t="s">
        <v>6</v>
      </c>
      <c r="C94" s="25"/>
      <c r="D94" s="19"/>
      <c r="E94" s="19"/>
      <c r="F94" s="19"/>
      <c r="G94" s="10">
        <f t="shared" si="20"/>
        <v>0</v>
      </c>
      <c r="H94" s="75"/>
      <c r="I94" s="51" t="str">
        <f t="shared" si="21"/>
        <v/>
      </c>
      <c r="K94" s="33" t="str">
        <f>IF(C94&lt;&gt;0,IF(AND(C94&lt;C93),"Preço Ok Coluna (A) Faixa 6","ERRO Preço Coluna (A) Faixa 6"),"Lançar Preço Coluna (A) Faixa 6")</f>
        <v>Lançar Preço Coluna (A) Faixa 6</v>
      </c>
      <c r="L94" s="33" t="str">
        <f>IF(D94&lt;&gt;0,IF(AND(D94&lt;D93),"Preço Ok Coluna (B) Faixa 6","ERRO Preço Coluna (B) Faixa 6"),"Lançar Preço Coluna (B) Faixa 6")</f>
        <v>Lançar Preço Coluna (B) Faixa 6</v>
      </c>
      <c r="M94" s="33" t="str">
        <f>IF(E94&lt;&gt;0,IF(AND(E94&lt;E93),"Preço Ok Coluna (C) Faixa 6","ERRO Preço Coluna (C) Faixa 6"),"Lançar Preço Coluna (C) Faixa 6")</f>
        <v>Lançar Preço Coluna (C) Faixa 6</v>
      </c>
      <c r="N94" s="33" t="str">
        <f>IF(F94&lt;&gt;0,IF(AND(F94&lt;F93),"Preço Ok Coluna (D) Faixa 6","ERRO Preço Coluna (D) Faixa 6"),"Lançar Preço Coluna (D) Faixa 6")</f>
        <v>Lançar Preço Coluna (D) Faixa 6</v>
      </c>
      <c r="O94" s="33"/>
      <c r="P94" s="31" t="str">
        <f>IF(F94&lt;&gt;"",IF(I94=TRUE,"Preços OK na Faixa 6","ERRO Preços na Faixa 6"),"Lançar Preços na Faixa 6")</f>
        <v>Lançar Preços na Faixa 6</v>
      </c>
    </row>
    <row r="95" spans="1:16" s="4" customFormat="1" ht="25.5">
      <c r="A95" s="23">
        <v>7</v>
      </c>
      <c r="B95" s="27" t="s">
        <v>7</v>
      </c>
      <c r="C95" s="25"/>
      <c r="D95" s="19"/>
      <c r="E95" s="19"/>
      <c r="F95" s="19"/>
      <c r="G95" s="10">
        <f t="shared" si="20"/>
        <v>0</v>
      </c>
      <c r="H95" s="75"/>
      <c r="I95" s="51" t="str">
        <f t="shared" si="21"/>
        <v/>
      </c>
      <c r="K95" s="33" t="str">
        <f>IF(C95&lt;&gt;0,IF(AND(C95&lt;C94),"Preço Ok Coluna (A) Faixa 7","ERRO Preço Coluna (A) Faixa 7"),"Lançar Preço Coluna (A) Faixa 7")</f>
        <v>Lançar Preço Coluna (A) Faixa 7</v>
      </c>
      <c r="L95" s="33" t="str">
        <f>IF(D95&lt;&gt;0,IF(AND(D95&lt;D94),"Preço Ok Coluna (B) Faixa 7","ERRO Preço Coluna (B) Faixa 7"),"Lançar Preço Coluna (B) Faixa 7")</f>
        <v>Lançar Preço Coluna (B) Faixa 7</v>
      </c>
      <c r="M95" s="33" t="str">
        <f>IF(E95&lt;&gt;0,IF(AND(E95&lt;E94),"Preço Ok Coluna (C) Faixa 7","ERRO Preço Coluna (C) Faixa 7"),"Lançar Preço Coluna (C) Faixa 7")</f>
        <v>Lançar Preço Coluna (C) Faixa 7</v>
      </c>
      <c r="N95" s="33" t="str">
        <f>IF(F95&lt;&gt;0,IF(AND(F95&lt;F94),"Preço Ok Coluna (D) Faixa 7","ERRO Preço Coluna (D) Faixa 7"),"Lançar Preço Coluna (D) Faixa 7")</f>
        <v>Lançar Preço Coluna (D) Faixa 7</v>
      </c>
      <c r="O95" s="33"/>
      <c r="P95" s="31" t="str">
        <f>IF(F95&lt;&gt;"",IF(I95=TRUE,"Preços OK na Faixa 7","ERRO Preços na Faixa 7"),"Lançar Preços na Faixa 7")</f>
        <v>Lançar Preços na Faixa 7</v>
      </c>
    </row>
    <row r="96" spans="1:16" s="4" customFormat="1" ht="25.5">
      <c r="A96" s="23">
        <v>8</v>
      </c>
      <c r="B96" s="27" t="s">
        <v>8</v>
      </c>
      <c r="C96" s="25"/>
      <c r="D96" s="19"/>
      <c r="E96" s="19"/>
      <c r="F96" s="19"/>
      <c r="G96" s="10">
        <f t="shared" si="20"/>
        <v>0</v>
      </c>
      <c r="H96" s="75"/>
      <c r="I96" s="51" t="str">
        <f t="shared" si="21"/>
        <v/>
      </c>
      <c r="K96" s="33" t="str">
        <f>IF(C96&lt;&gt;0,IF(AND(C96&lt;C95),"Preço Ok Coluna (A) Faixa 8","ERRO Preço Coluna (A) Faixa 8"),"Lançar Preço Coluna (A) Faixa 8")</f>
        <v>Lançar Preço Coluna (A) Faixa 8</v>
      </c>
      <c r="L96" s="33" t="str">
        <f>IF(D96&lt;&gt;0,IF(AND(D96&lt;D95),"Preço Ok Coluna (B) Faixa 8","ERRO Preço Coluna (B) Faixa 8"),"Lançar Preço Coluna (B) Faixa 8")</f>
        <v>Lançar Preço Coluna (B) Faixa 8</v>
      </c>
      <c r="M96" s="33" t="str">
        <f>IF(E96&lt;&gt;0,IF(AND(E96&lt;E95),"Preço Ok Coluna (C) Faixa 8","ERRO Preço Coluna (C) Faixa 8"),"Lançar Preço Coluna (C) Faixa 8")</f>
        <v>Lançar Preço Coluna (C) Faixa 8</v>
      </c>
      <c r="N96" s="33" t="str">
        <f>IF(F96&lt;&gt;0,IF(AND(F96&lt;F95),"Preço Ok Coluna (D) Faixa 8","ERRO Preço Coluna (D) Faixa 8"),"Lançar Preço Coluna (D) Faixa 8")</f>
        <v>Lançar Preço Coluna (D) Faixa 8</v>
      </c>
      <c r="O96" s="33"/>
      <c r="P96" s="31" t="str">
        <f>IF(F96&lt;&gt;"",IF(I96=TRUE,"Preços OK na Faixa 8","ERRO Preços na Faixa 8"),"Lançar Preços na Faixa 8")</f>
        <v>Lançar Preços na Faixa 8</v>
      </c>
    </row>
    <row r="97" spans="1:16" s="4" customFormat="1" ht="25.5">
      <c r="A97" s="23">
        <v>9</v>
      </c>
      <c r="B97" s="27" t="s">
        <v>9</v>
      </c>
      <c r="C97" s="25"/>
      <c r="D97" s="19"/>
      <c r="E97" s="19"/>
      <c r="F97" s="19"/>
      <c r="G97" s="10">
        <f t="shared" si="20"/>
        <v>0</v>
      </c>
      <c r="H97" s="75"/>
      <c r="I97" s="51" t="str">
        <f t="shared" si="21"/>
        <v/>
      </c>
      <c r="K97" s="33" t="str">
        <f>IF(C97&lt;&gt;0,IF(AND(C97&lt;C96),"Preço Ok Coluna (A) Faixa 9","ERRO Preço Coluna (A) Faixa 9"),"Lançar Preço Coluna (A) Faixa 9")</f>
        <v>Lançar Preço Coluna (A) Faixa 9</v>
      </c>
      <c r="L97" s="33" t="str">
        <f>IF(D97&lt;&gt;0,IF(AND(D97&lt;D96),"Preço Ok Coluna (B) Faixa 9","ERRO Preço Coluna (B) Faixa 9"),"Lançar Preço Coluna (B) Faixa 9")</f>
        <v>Lançar Preço Coluna (B) Faixa 9</v>
      </c>
      <c r="M97" s="33" t="str">
        <f>IF(E97&lt;&gt;0,IF(AND(E97&lt;E96),"Preço Ok Coluna (C) Faixa 9","ERRO Preço Coluna (C) Faixa 9"),"Lançar Preço Coluna (C) Faixa 9")</f>
        <v>Lançar Preço Coluna (C) Faixa 9</v>
      </c>
      <c r="N97" s="33" t="str">
        <f>IF(F97&lt;&gt;0,IF(AND(F97&lt;F96),"Preço Ok Coluna (D) Faixa 9","ERRO Preço Coluna (D) Faixa 9"),"Lançar Preço Coluna (D) Faixa 9")</f>
        <v>Lançar Preço Coluna (D) Faixa 9</v>
      </c>
      <c r="O97" s="33"/>
      <c r="P97" s="31" t="str">
        <f>IF(F97&lt;&gt;"",IF(I97=TRUE,"Preços OK na Faixa 9","ERRO Preços na Faixa 9"),"Lançar Preços na Faixa 9")</f>
        <v>Lançar Preços na Faixa 9</v>
      </c>
    </row>
    <row r="98" spans="1:16" s="4" customFormat="1" ht="25.5">
      <c r="A98" s="23">
        <v>10</v>
      </c>
      <c r="B98" s="27" t="s">
        <v>10</v>
      </c>
      <c r="C98" s="25"/>
      <c r="D98" s="19"/>
      <c r="E98" s="19"/>
      <c r="F98" s="19"/>
      <c r="G98" s="10">
        <f t="shared" si="20"/>
        <v>0</v>
      </c>
      <c r="H98" s="75"/>
      <c r="I98" s="51" t="str">
        <f t="shared" si="21"/>
        <v/>
      </c>
      <c r="K98" s="33" t="str">
        <f>IF(C98&lt;&gt;0,IF(AND(C98&lt;C97),"Preço Ok Coluna (A) Faixa 10","ERRO Preço Coluna (A) Faixa 10"),"Lançar Preço Coluna (A) Faixa 10")</f>
        <v>Lançar Preço Coluna (A) Faixa 10</v>
      </c>
      <c r="L98" s="33" t="str">
        <f>IF(D98&lt;&gt;0,IF(AND(D98&lt;D97),"Preço Ok Coluna (B) Faixa 10","ERRO Preço Coluna (B) Faixa 10"),"Lançar Preço Coluna (B) Faixa 10")</f>
        <v>Lançar Preço Coluna (B) Faixa 10</v>
      </c>
      <c r="M98" s="33" t="str">
        <f>IF(E98&lt;&gt;0,IF(AND(E98&lt;E97),"Preço Ok Coluna (C) Faixa 10","ERRO Preço Coluna (C) Faixa 10"),"Lançar Preço Coluna (C) Faixa 10")</f>
        <v>Lançar Preço Coluna (C) Faixa 10</v>
      </c>
      <c r="N98" s="33" t="str">
        <f>IF(F98&lt;&gt;0,IF(AND(F98&lt;F97),"Preço Ok Coluna (D) Faixa 10","ERRO Preço Coluna (D) Faixa 10"),"Lançar Preço Coluna (D) Faixa 10")</f>
        <v>Lançar Preço Coluna (D) Faixa 10</v>
      </c>
      <c r="O98" s="33"/>
      <c r="P98" s="31" t="str">
        <f>IF(F98&lt;&gt;"",IF(I98=TRUE,"Preços OK na Faixa 10","ERRO Preços na Faixa 10"),"Lançar Preços na Faixa 10")</f>
        <v>Lançar Preços na Faixa 10</v>
      </c>
    </row>
    <row r="99" spans="1:16" s="4" customFormat="1" ht="25.5">
      <c r="A99" s="23">
        <v>11</v>
      </c>
      <c r="B99" s="27" t="s">
        <v>11</v>
      </c>
      <c r="C99" s="25"/>
      <c r="D99" s="19"/>
      <c r="E99" s="19"/>
      <c r="F99" s="19"/>
      <c r="G99" s="10">
        <f t="shared" si="20"/>
        <v>0</v>
      </c>
      <c r="H99" s="75"/>
      <c r="I99" s="51" t="str">
        <f t="shared" si="21"/>
        <v/>
      </c>
      <c r="K99" s="33" t="str">
        <f>IF(C99&lt;&gt;0,IF(AND(C99&lt;C98),"Preço Ok Coluna (A) Faixa 11","ERRO Preço Coluna (A) Faixa 11"),"Lançar Preço Coluna (A) Faixa 11")</f>
        <v>Lançar Preço Coluna (A) Faixa 11</v>
      </c>
      <c r="L99" s="33" t="str">
        <f>IF(D99&lt;&gt;0,IF(AND(D99&lt;D98),"Preço Ok Coluna (B) Faixa 11","ERRO Preço Coluna (B) Faixa 11"),"Lançar Preço Coluna (B) Faixa 11")</f>
        <v>Lançar Preço Coluna (B) Faixa 11</v>
      </c>
      <c r="M99" s="33" t="str">
        <f>IF(E99&lt;&gt;0,IF(AND(E99&lt;E98),"Preço Ok Coluna (C) Faixa 11","ERRO Preço Coluna (C) Faixa 11"),"Lançar Preço Coluna (C) Faixa 11")</f>
        <v>Lançar Preço Coluna (C) Faixa 11</v>
      </c>
      <c r="N99" s="33" t="str">
        <f>IF(F99&lt;&gt;0,IF(AND(F99&lt;F98),"Preço Ok Coluna (D) Faixa 11","ERRO Preço Coluna (D) Faixa 11"),"Lançar Preço Coluna (D) Faixa 11")</f>
        <v>Lançar Preço Coluna (D) Faixa 11</v>
      </c>
      <c r="O99" s="33"/>
      <c r="P99" s="31" t="str">
        <f>IF(F99&lt;&gt;"",IF(I99=TRUE,"Preços OK na Faixa 11","ERRO Preços na Faixa 11"),"Lançar Preços na Faixa 11")</f>
        <v>Lançar Preços na Faixa 11</v>
      </c>
    </row>
    <row r="100" spans="1:16" s="4" customFormat="1" ht="25.5">
      <c r="A100" s="23">
        <v>12</v>
      </c>
      <c r="B100" s="27" t="s">
        <v>12</v>
      </c>
      <c r="C100" s="25"/>
      <c r="D100" s="19"/>
      <c r="E100" s="19"/>
      <c r="F100" s="19"/>
      <c r="G100" s="10">
        <f t="shared" si="20"/>
        <v>0</v>
      </c>
      <c r="H100" s="75"/>
      <c r="I100" s="51" t="str">
        <f t="shared" si="21"/>
        <v/>
      </c>
      <c r="K100" s="39" t="str">
        <f>IF(C100&lt;&gt;0,IF(AND(C100&lt;C99),"Preço Ok Coluna (A) Faixa 12","ERRO Preço Coluna (A) Faixa 12"),"Lançar Preço Coluna (A) Faixa 12")</f>
        <v>Lançar Preço Coluna (A) Faixa 12</v>
      </c>
      <c r="L100" s="39" t="str">
        <f>IF(D100&lt;&gt;0,IF(AND(D100&lt;D99),"Preço Ok Coluna (B) Faixa 12","ERRO Preço Coluna (B) Faixa 12"),"Lançar Preço Coluna (B) Faixa 12")</f>
        <v>Lançar Preço Coluna (B) Faixa 12</v>
      </c>
      <c r="M100" s="39" t="str">
        <f>IF(E100&lt;&gt;0,IF(AND(E100&lt;E99),"Preço Ok Coluna (C) Faixa 12","ERRO Preço Coluna (C) Faixa 12"),"Lançar Preço Coluna (C) Faixa 12")</f>
        <v>Lançar Preço Coluna (C) Faixa 12</v>
      </c>
      <c r="N100" s="39" t="str">
        <f>IF(F100&lt;&gt;0,IF(AND(F100&lt;F99),"Preço Ok Coluna (D) Faixa 12","ERRO Preço Coluna (D) Faixa 12"),"Lançar Preço Coluna (D) Faixa 12")</f>
        <v>Lançar Preço Coluna (D) Faixa 12</v>
      </c>
      <c r="O100" s="33"/>
      <c r="P100" s="36" t="str">
        <f>IF(F100&lt;&gt;"",IF(I100=TRUE,"Preços OK na Faixa 12","ERRO Preços na Faixa 12"),"Lançar Preços na Faixa 12")</f>
        <v>Lançar Preços na Faixa 12</v>
      </c>
    </row>
    <row r="101" spans="1:16" s="4" customFormat="1" ht="26.25" thickBot="1">
      <c r="A101" s="24">
        <v>13</v>
      </c>
      <c r="B101" s="28" t="s">
        <v>13</v>
      </c>
      <c r="C101" s="57"/>
      <c r="D101" s="48"/>
      <c r="E101" s="48"/>
      <c r="F101" s="48"/>
      <c r="G101" s="49">
        <f t="shared" si="20"/>
        <v>0</v>
      </c>
      <c r="H101" s="75">
        <f>SUM(G89:G101)</f>
        <v>0</v>
      </c>
      <c r="I101" s="51" t="str">
        <f t="shared" si="21"/>
        <v/>
      </c>
      <c r="K101" s="39" t="str">
        <f>IF(C101&lt;&gt;0,IF(AND(C101&lt;C100),"Preço Ok Coluna (A) Faixa 13","ERRO Preço Coluna (A) Faixa 13"),"Lançar Preço Coluna (A) Faixa 13")</f>
        <v>Lançar Preço Coluna (A) Faixa 13</v>
      </c>
      <c r="L101" s="39" t="str">
        <f>IF(D101&lt;&gt;0,IF(AND(D101&lt;D100),"Preço Ok Coluna (B) Faixa 12","ERRO Preço Coluna (B) Faixa 12"),"Lançar Preço Coluna (B) Faixa 12")</f>
        <v>Lançar Preço Coluna (B) Faixa 12</v>
      </c>
      <c r="M101" s="39" t="str">
        <f>IF(E101&lt;&gt;0,IF(AND(E101&lt;E100),"Preço Ok Coluna (C) Faixa 12","ERRO Preço Coluna (C) Faixa 12"),"Lançar Preço Coluna (C) Faixa 12")</f>
        <v>Lançar Preço Coluna (C) Faixa 12</v>
      </c>
      <c r="N101" s="39" t="str">
        <f>IF(F101&lt;&gt;0,IF(AND(F101&lt;F100),"Preço Ok Coluna (D) Faixa 12","ERRO Preço Coluna (D) Faixa 12"),"Lançar Preço Coluna (D) Faixa 12")</f>
        <v>Lançar Preço Coluna (D) Faixa 12</v>
      </c>
      <c r="O101" s="39"/>
      <c r="P101" s="36" t="str">
        <f>IF(F101&lt;&gt;"",IF(I101=TRUE,"Preços OK na Faixa 13","ERRO Preços na Faixa 13"),"Lançar Preços na Faixa 13")</f>
        <v>Lançar Preços na Faixa 13</v>
      </c>
    </row>
    <row r="102" spans="1:16" s="4" customFormat="1" ht="21.75" customHeight="1" thickBot="1">
      <c r="A102" s="6"/>
      <c r="H102" s="74"/>
      <c r="I102" s="51"/>
      <c r="K102" s="35"/>
      <c r="L102" s="35"/>
      <c r="M102" s="35"/>
      <c r="N102" s="35"/>
      <c r="O102" s="35"/>
      <c r="P102" s="42"/>
    </row>
    <row r="103" spans="1:16" s="60" customFormat="1" ht="30.75" customHeight="1" thickBot="1">
      <c r="A103" s="164" t="s">
        <v>18</v>
      </c>
      <c r="B103" s="165"/>
      <c r="C103" s="165"/>
      <c r="D103" s="165"/>
      <c r="E103" s="166"/>
      <c r="F103" s="166"/>
      <c r="G103" s="167"/>
      <c r="H103" s="58"/>
      <c r="I103" s="59"/>
      <c r="K103" s="145" t="s">
        <v>50</v>
      </c>
      <c r="L103" s="145"/>
      <c r="M103" s="145"/>
      <c r="N103" s="145"/>
      <c r="O103" s="61"/>
      <c r="P103" s="147" t="s">
        <v>51</v>
      </c>
    </row>
    <row r="104" spans="1:16" s="4" customFormat="1" ht="57" customHeight="1" thickBot="1">
      <c r="A104" s="156" t="s">
        <v>211</v>
      </c>
      <c r="B104" s="157"/>
      <c r="C104" s="157"/>
      <c r="D104" s="157"/>
      <c r="E104" s="157"/>
      <c r="F104" s="157"/>
      <c r="G104" s="158"/>
      <c r="H104" s="53"/>
      <c r="I104" s="51"/>
      <c r="K104" s="145"/>
      <c r="L104" s="145"/>
      <c r="M104" s="145"/>
      <c r="N104" s="145"/>
      <c r="O104" s="18"/>
      <c r="P104" s="147"/>
    </row>
    <row r="105" spans="1:16" s="4" customFormat="1" ht="12.75" customHeight="1" thickBot="1">
      <c r="A105" s="127" t="s">
        <v>37</v>
      </c>
      <c r="B105" s="127" t="s">
        <v>36</v>
      </c>
      <c r="C105" s="130" t="s">
        <v>45</v>
      </c>
      <c r="D105" s="131"/>
      <c r="E105" s="131"/>
      <c r="F105" s="132"/>
      <c r="G105" s="133" t="s">
        <v>89</v>
      </c>
      <c r="H105" s="54"/>
      <c r="I105" s="51"/>
      <c r="K105" s="145"/>
      <c r="L105" s="145"/>
      <c r="M105" s="145"/>
      <c r="N105" s="145"/>
      <c r="O105" s="18"/>
      <c r="P105" s="147"/>
    </row>
    <row r="106" spans="1:16" s="4" customFormat="1" ht="13.5" customHeight="1" thickBot="1">
      <c r="A106" s="128"/>
      <c r="B106" s="128"/>
      <c r="C106" s="21" t="s">
        <v>41</v>
      </c>
      <c r="D106" s="20" t="s">
        <v>42</v>
      </c>
      <c r="E106" s="20" t="s">
        <v>43</v>
      </c>
      <c r="F106" s="20" t="s">
        <v>44</v>
      </c>
      <c r="G106" s="134"/>
      <c r="H106" s="54"/>
      <c r="I106" s="51"/>
      <c r="K106" s="145"/>
      <c r="L106" s="145"/>
      <c r="M106" s="145"/>
      <c r="N106" s="145"/>
      <c r="O106" s="18"/>
      <c r="P106" s="147"/>
    </row>
    <row r="107" spans="1:16" s="4" customFormat="1" ht="39" customHeight="1" thickBot="1">
      <c r="A107" s="129"/>
      <c r="B107" s="129"/>
      <c r="C107" s="43" t="s">
        <v>87</v>
      </c>
      <c r="D107" s="44" t="s">
        <v>47</v>
      </c>
      <c r="E107" s="44" t="s">
        <v>88</v>
      </c>
      <c r="F107" s="44" t="s">
        <v>49</v>
      </c>
      <c r="G107" s="135"/>
      <c r="H107" s="54"/>
      <c r="I107" s="51"/>
      <c r="K107" s="146"/>
      <c r="L107" s="146"/>
      <c r="M107" s="146"/>
      <c r="N107" s="146"/>
      <c r="O107" s="32"/>
      <c r="P107" s="148"/>
    </row>
    <row r="108" spans="1:16" s="4" customFormat="1" ht="25.5">
      <c r="A108" s="8">
        <v>1</v>
      </c>
      <c r="B108" s="9" t="s">
        <v>1</v>
      </c>
      <c r="C108" s="19"/>
      <c r="D108" s="19"/>
      <c r="E108" s="19"/>
      <c r="F108" s="19"/>
      <c r="G108" s="10">
        <f>SUM(C108:D108)</f>
        <v>0</v>
      </c>
      <c r="H108" s="75"/>
      <c r="I108" s="51" t="str">
        <f t="shared" ref="I108:I120" si="22">IF(C108&lt;&gt;0,AND(D108&lt;C108,E108&lt;D108,F108&lt;E108),"")</f>
        <v/>
      </c>
      <c r="K108" s="40" t="str">
        <f>IF(C108&lt;&gt;0,IF(AND(C108&lt;C89),"Preço Ok Coluna (A) Faixa 1","ERRO Preço Coluna (A) Faixa 1"),"Lançar Preço Coluna (A) Faixa 1")</f>
        <v>Lançar Preço Coluna (A) Faixa 1</v>
      </c>
      <c r="L108" s="40" t="str">
        <f>IF(D108&lt;&gt;0,IF(AND(D108&lt;D89),"Preço Ok Coluna (B) Faixa 1","ERRO Preço Coluna (B) Faixa 1"),"Lançar Preço Coluna (B) Faixa 1")</f>
        <v>Lançar Preço Coluna (B) Faixa 1</v>
      </c>
      <c r="M108" s="40" t="str">
        <f>IF(E108&lt;&gt;0,IF(AND(E108&lt;E89),"Preço Ok Coluna (C) Faixa 1","ERRO Preço Coluna (C) Faixa 1"),"Lançar Preço Coluna (C) Faixa 1")</f>
        <v>Lançar Preço Coluna (C) Faixa 1</v>
      </c>
      <c r="N108" s="40" t="str">
        <f>IF(F108&lt;&gt;0,IF(AND(F108&lt;F89),"Preço Ok Coluna (D) Faixa 1","ERRO Preço Coluna (D) Faixa 1"),"Lançar Preço Coluna (D) Faixa 1")</f>
        <v>Lançar Preço Coluna (D) Faixa 1</v>
      </c>
      <c r="O108" s="40"/>
      <c r="P108" s="31" t="str">
        <f>IF(F108&lt;&gt;"",IF(I108=TRUE,"Preços OK na Faixa 1","ERRO Preços na Faixa 1"),"Lançar Preços na Faixa 1")</f>
        <v>Lançar Preços na Faixa 1</v>
      </c>
    </row>
    <row r="109" spans="1:16" s="4" customFormat="1" ht="25.5">
      <c r="A109" s="11">
        <v>2</v>
      </c>
      <c r="B109" s="12" t="s">
        <v>2</v>
      </c>
      <c r="C109" s="19"/>
      <c r="D109" s="19"/>
      <c r="E109" s="19"/>
      <c r="F109" s="19"/>
      <c r="G109" s="10">
        <f t="shared" ref="G109:G120" si="23">SUM(C109:D109)</f>
        <v>0</v>
      </c>
      <c r="H109" s="75"/>
      <c r="I109" s="51" t="str">
        <f t="shared" si="22"/>
        <v/>
      </c>
      <c r="K109" s="40" t="str">
        <f>IF(C109&lt;&gt;0,IF(AND(C109&lt;C90),"Preço Ok Coluna (A) Faixa 1","ERRO Preço Coluna (A) Faixa 1"),"Lançar Preço Coluna (A) Faixa 1")</f>
        <v>Lançar Preço Coluna (A) Faixa 1</v>
      </c>
      <c r="L109" s="40" t="str">
        <f>IF(D109&lt;&gt;0,IF(AND(D109&lt;D90),"Preço Ok Coluna (B) Faixa 1","ERRO Preço Coluna (B) Faixa 1"),"Lançar Preço Coluna (B) Faixa 1")</f>
        <v>Lançar Preço Coluna (B) Faixa 1</v>
      </c>
      <c r="M109" s="40" t="str">
        <f>IF(E109&lt;&gt;0,IF(AND(E109&lt;E90),"Preço Ok Coluna (C) Faixa 1","ERRO Preço Coluna (C) Faixa 1"),"Lançar Preço Coluna (C) Faixa 1")</f>
        <v>Lançar Preço Coluna (C) Faixa 1</v>
      </c>
      <c r="N109" s="40" t="str">
        <f>IF(F109&lt;&gt;0,IF(AND(F109&lt;F90),"Preço Ok Coluna (D) Faixa 1","ERRO Preço Coluna (D) Faixa 1"),"Lançar Preço Coluna (D) Faixa 1")</f>
        <v>Lançar Preço Coluna (D) Faixa 1</v>
      </c>
      <c r="O109" s="33"/>
      <c r="P109" s="31" t="str">
        <f>IF(F109&lt;&gt;"",IF(I109=TRUE,"Preços OK na Faixa 2","ERRO Preços na Faixa 2"),"Lançar Preços na Faixa 2")</f>
        <v>Lançar Preços na Faixa 2</v>
      </c>
    </row>
    <row r="110" spans="1:16" s="4" customFormat="1" ht="25.5">
      <c r="A110" s="11">
        <v>3</v>
      </c>
      <c r="B110" s="12" t="s">
        <v>3</v>
      </c>
      <c r="C110" s="19"/>
      <c r="D110" s="19"/>
      <c r="E110" s="19"/>
      <c r="F110" s="19"/>
      <c r="G110" s="10">
        <f t="shared" si="23"/>
        <v>0</v>
      </c>
      <c r="H110" s="75"/>
      <c r="I110" s="51" t="str">
        <f t="shared" si="22"/>
        <v/>
      </c>
      <c r="K110" s="40" t="str">
        <f t="shared" ref="K110:K120" si="24">IF(C110&lt;&gt;0,IF(AND(C110&lt;C91),"Preço Ok Coluna (A) Faixa 1","ERRO Preço Coluna (A) Faixa 1"),"Lançar Preço Coluna (A) Faixa 1")</f>
        <v>Lançar Preço Coluna (A) Faixa 1</v>
      </c>
      <c r="L110" s="40" t="str">
        <f t="shared" ref="L110:L120" si="25">IF(D110&lt;&gt;0,IF(AND(D110&lt;D91),"Preço Ok Coluna (B) Faixa 1","ERRO Preço Coluna (B) Faixa 1"),"Lançar Preço Coluna (B) Faixa 1")</f>
        <v>Lançar Preço Coluna (B) Faixa 1</v>
      </c>
      <c r="M110" s="40" t="str">
        <f t="shared" ref="M110:M120" si="26">IF(E110&lt;&gt;0,IF(AND(E110&lt;E91),"Preço Ok Coluna (C) Faixa 1","ERRO Preço Coluna (C) Faixa 1"),"Lançar Preço Coluna (C) Faixa 1")</f>
        <v>Lançar Preço Coluna (C) Faixa 1</v>
      </c>
      <c r="N110" s="40" t="str">
        <f t="shared" ref="N110:N120" si="27">IF(F110&lt;&gt;0,IF(AND(F110&lt;F91),"Preço Ok Coluna (D) Faixa 1","ERRO Preço Coluna (D) Faixa 1"),"Lançar Preço Coluna (D) Faixa 1")</f>
        <v>Lançar Preço Coluna (D) Faixa 1</v>
      </c>
      <c r="O110" s="33"/>
      <c r="P110" s="31" t="str">
        <f>IF(F110&lt;&gt;"",IF(I110=TRUE,"Preços OK na Faixa 3","ERRO Preços na Faixa 3"),"Lançar Preços na Faixa 3")</f>
        <v>Lançar Preços na Faixa 3</v>
      </c>
    </row>
    <row r="111" spans="1:16" s="4" customFormat="1" ht="25.5">
      <c r="A111" s="11">
        <v>4</v>
      </c>
      <c r="B111" s="12" t="s">
        <v>4</v>
      </c>
      <c r="C111" s="19"/>
      <c r="D111" s="19"/>
      <c r="E111" s="19"/>
      <c r="F111" s="19"/>
      <c r="G111" s="10">
        <f t="shared" si="23"/>
        <v>0</v>
      </c>
      <c r="H111" s="75"/>
      <c r="I111" s="51" t="str">
        <f t="shared" si="22"/>
        <v/>
      </c>
      <c r="K111" s="40" t="str">
        <f t="shared" si="24"/>
        <v>Lançar Preço Coluna (A) Faixa 1</v>
      </c>
      <c r="L111" s="40" t="str">
        <f t="shared" si="25"/>
        <v>Lançar Preço Coluna (B) Faixa 1</v>
      </c>
      <c r="M111" s="40" t="str">
        <f t="shared" si="26"/>
        <v>Lançar Preço Coluna (C) Faixa 1</v>
      </c>
      <c r="N111" s="40" t="str">
        <f t="shared" si="27"/>
        <v>Lançar Preço Coluna (D) Faixa 1</v>
      </c>
      <c r="O111" s="33"/>
      <c r="P111" s="31" t="str">
        <f>IF(F111&lt;&gt;"",IF(I111=TRUE,"Preços OK na Faixa 4","ERRO Preços na Faixa 4"),"Lançar Preços na Faixa 4")</f>
        <v>Lançar Preços na Faixa 4</v>
      </c>
    </row>
    <row r="112" spans="1:16" s="4" customFormat="1" ht="25.5">
      <c r="A112" s="11">
        <v>5</v>
      </c>
      <c r="B112" s="12" t="s">
        <v>5</v>
      </c>
      <c r="C112" s="19"/>
      <c r="D112" s="19"/>
      <c r="E112" s="19"/>
      <c r="F112" s="19"/>
      <c r="G112" s="10">
        <f t="shared" si="23"/>
        <v>0</v>
      </c>
      <c r="H112" s="75"/>
      <c r="I112" s="51" t="str">
        <f t="shared" si="22"/>
        <v/>
      </c>
      <c r="K112" s="40" t="str">
        <f t="shared" si="24"/>
        <v>Lançar Preço Coluna (A) Faixa 1</v>
      </c>
      <c r="L112" s="40" t="str">
        <f t="shared" si="25"/>
        <v>Lançar Preço Coluna (B) Faixa 1</v>
      </c>
      <c r="M112" s="40" t="str">
        <f t="shared" si="26"/>
        <v>Lançar Preço Coluna (C) Faixa 1</v>
      </c>
      <c r="N112" s="40" t="str">
        <f t="shared" si="27"/>
        <v>Lançar Preço Coluna (D) Faixa 1</v>
      </c>
      <c r="O112" s="33"/>
      <c r="P112" s="31" t="str">
        <f>IF(F112&lt;&gt;"",IF(I112=TRUE,"Preços OK na Faixa 5","ERRO Preços na Faixa 5"),"Lançar Preços na Faixa 5")</f>
        <v>Lançar Preços na Faixa 5</v>
      </c>
    </row>
    <row r="113" spans="1:16" s="4" customFormat="1" ht="25.5">
      <c r="A113" s="11">
        <v>6</v>
      </c>
      <c r="B113" s="12" t="s">
        <v>6</v>
      </c>
      <c r="C113" s="19"/>
      <c r="D113" s="19"/>
      <c r="E113" s="19"/>
      <c r="F113" s="19"/>
      <c r="G113" s="10">
        <f t="shared" si="23"/>
        <v>0</v>
      </c>
      <c r="H113" s="75"/>
      <c r="I113" s="51" t="str">
        <f t="shared" si="22"/>
        <v/>
      </c>
      <c r="K113" s="40" t="str">
        <f t="shared" si="24"/>
        <v>Lançar Preço Coluna (A) Faixa 1</v>
      </c>
      <c r="L113" s="40" t="str">
        <f t="shared" si="25"/>
        <v>Lançar Preço Coluna (B) Faixa 1</v>
      </c>
      <c r="M113" s="40" t="str">
        <f t="shared" si="26"/>
        <v>Lançar Preço Coluna (C) Faixa 1</v>
      </c>
      <c r="N113" s="40" t="str">
        <f t="shared" si="27"/>
        <v>Lançar Preço Coluna (D) Faixa 1</v>
      </c>
      <c r="O113" s="33"/>
      <c r="P113" s="31" t="str">
        <f>IF(F113&lt;&gt;"",IF(I113=TRUE,"Preços OK na Faixa 6","ERRO Preços na Faixa 6"),"Lançar Preços na Faixa 6")</f>
        <v>Lançar Preços na Faixa 6</v>
      </c>
    </row>
    <row r="114" spans="1:16" s="4" customFormat="1" ht="25.5">
      <c r="A114" s="11">
        <v>7</v>
      </c>
      <c r="B114" s="12" t="s">
        <v>7</v>
      </c>
      <c r="C114" s="19"/>
      <c r="D114" s="19"/>
      <c r="E114" s="19"/>
      <c r="F114" s="19"/>
      <c r="G114" s="10">
        <f t="shared" si="23"/>
        <v>0</v>
      </c>
      <c r="H114" s="75"/>
      <c r="I114" s="51" t="str">
        <f t="shared" si="22"/>
        <v/>
      </c>
      <c r="K114" s="40" t="str">
        <f t="shared" si="24"/>
        <v>Lançar Preço Coluna (A) Faixa 1</v>
      </c>
      <c r="L114" s="40" t="str">
        <f t="shared" si="25"/>
        <v>Lançar Preço Coluna (B) Faixa 1</v>
      </c>
      <c r="M114" s="40" t="str">
        <f t="shared" si="26"/>
        <v>Lançar Preço Coluna (C) Faixa 1</v>
      </c>
      <c r="N114" s="40" t="str">
        <f t="shared" si="27"/>
        <v>Lançar Preço Coluna (D) Faixa 1</v>
      </c>
      <c r="O114" s="33"/>
      <c r="P114" s="31" t="str">
        <f>IF(F114&lt;&gt;"",IF(I114=TRUE,"Preços OK na Faixa 7","ERRO Preços na Faixa 7"),"Lançar Preços na Faixa 7")</f>
        <v>Lançar Preços na Faixa 7</v>
      </c>
    </row>
    <row r="115" spans="1:16" s="4" customFormat="1" ht="25.5">
      <c r="A115" s="11">
        <v>8</v>
      </c>
      <c r="B115" s="12" t="s">
        <v>8</v>
      </c>
      <c r="C115" s="19"/>
      <c r="D115" s="19"/>
      <c r="E115" s="19"/>
      <c r="F115" s="19"/>
      <c r="G115" s="10">
        <f t="shared" si="23"/>
        <v>0</v>
      </c>
      <c r="H115" s="75"/>
      <c r="I115" s="51" t="str">
        <f t="shared" si="22"/>
        <v/>
      </c>
      <c r="K115" s="40" t="str">
        <f t="shared" si="24"/>
        <v>Lançar Preço Coluna (A) Faixa 1</v>
      </c>
      <c r="L115" s="40" t="str">
        <f t="shared" si="25"/>
        <v>Lançar Preço Coluna (B) Faixa 1</v>
      </c>
      <c r="M115" s="40" t="str">
        <f t="shared" si="26"/>
        <v>Lançar Preço Coluna (C) Faixa 1</v>
      </c>
      <c r="N115" s="40" t="str">
        <f t="shared" si="27"/>
        <v>Lançar Preço Coluna (D) Faixa 1</v>
      </c>
      <c r="O115" s="33"/>
      <c r="P115" s="31" t="str">
        <f>IF(F115&lt;&gt;"",IF(I115=TRUE,"Preços OK na Faixa 8","ERRO Preços na Faixa 8"),"Lançar Preços na Faixa 8")</f>
        <v>Lançar Preços na Faixa 8</v>
      </c>
    </row>
    <row r="116" spans="1:16" s="4" customFormat="1" ht="25.5">
      <c r="A116" s="11">
        <v>9</v>
      </c>
      <c r="B116" s="12" t="s">
        <v>9</v>
      </c>
      <c r="C116" s="19"/>
      <c r="D116" s="19"/>
      <c r="E116" s="19"/>
      <c r="F116" s="19"/>
      <c r="G116" s="10">
        <f t="shared" si="23"/>
        <v>0</v>
      </c>
      <c r="H116" s="75"/>
      <c r="I116" s="51" t="str">
        <f t="shared" si="22"/>
        <v/>
      </c>
      <c r="K116" s="40" t="str">
        <f t="shared" si="24"/>
        <v>Lançar Preço Coluna (A) Faixa 1</v>
      </c>
      <c r="L116" s="40" t="str">
        <f t="shared" si="25"/>
        <v>Lançar Preço Coluna (B) Faixa 1</v>
      </c>
      <c r="M116" s="40" t="str">
        <f t="shared" si="26"/>
        <v>Lançar Preço Coluna (C) Faixa 1</v>
      </c>
      <c r="N116" s="40" t="str">
        <f t="shared" si="27"/>
        <v>Lançar Preço Coluna (D) Faixa 1</v>
      </c>
      <c r="O116" s="33"/>
      <c r="P116" s="31" t="str">
        <f>IF(F116&lt;&gt;"",IF(I116=TRUE,"Preços OK na Faixa 9","ERRO Preços na Faixa 9"),"Lançar Preços na Faixa 9")</f>
        <v>Lançar Preços na Faixa 9</v>
      </c>
    </row>
    <row r="117" spans="1:16" s="4" customFormat="1" ht="25.5">
      <c r="A117" s="11">
        <v>10</v>
      </c>
      <c r="B117" s="12" t="s">
        <v>10</v>
      </c>
      <c r="C117" s="19"/>
      <c r="D117" s="19"/>
      <c r="E117" s="19"/>
      <c r="F117" s="19"/>
      <c r="G117" s="10">
        <f t="shared" si="23"/>
        <v>0</v>
      </c>
      <c r="H117" s="75"/>
      <c r="I117" s="51" t="str">
        <f t="shared" si="22"/>
        <v/>
      </c>
      <c r="K117" s="40" t="str">
        <f t="shared" si="24"/>
        <v>Lançar Preço Coluna (A) Faixa 1</v>
      </c>
      <c r="L117" s="40" t="str">
        <f t="shared" si="25"/>
        <v>Lançar Preço Coluna (B) Faixa 1</v>
      </c>
      <c r="M117" s="40" t="str">
        <f t="shared" si="26"/>
        <v>Lançar Preço Coluna (C) Faixa 1</v>
      </c>
      <c r="N117" s="40" t="str">
        <f t="shared" si="27"/>
        <v>Lançar Preço Coluna (D) Faixa 1</v>
      </c>
      <c r="O117" s="33"/>
      <c r="P117" s="31" t="str">
        <f>IF(F117&lt;&gt;"",IF(I117=TRUE,"Preços OK na Faixa 10","ERRO Preços na Faixa 10"),"Lançar Preços na Faixa 10")</f>
        <v>Lançar Preços na Faixa 10</v>
      </c>
    </row>
    <row r="118" spans="1:16" s="4" customFormat="1" ht="25.5">
      <c r="A118" s="11">
        <v>11</v>
      </c>
      <c r="B118" s="12" t="s">
        <v>11</v>
      </c>
      <c r="C118" s="19"/>
      <c r="D118" s="19"/>
      <c r="E118" s="19"/>
      <c r="F118" s="19"/>
      <c r="G118" s="10">
        <f t="shared" si="23"/>
        <v>0</v>
      </c>
      <c r="H118" s="75"/>
      <c r="I118" s="51" t="str">
        <f t="shared" si="22"/>
        <v/>
      </c>
      <c r="K118" s="40" t="str">
        <f t="shared" si="24"/>
        <v>Lançar Preço Coluna (A) Faixa 1</v>
      </c>
      <c r="L118" s="40" t="str">
        <f t="shared" si="25"/>
        <v>Lançar Preço Coluna (B) Faixa 1</v>
      </c>
      <c r="M118" s="40" t="str">
        <f t="shared" si="26"/>
        <v>Lançar Preço Coluna (C) Faixa 1</v>
      </c>
      <c r="N118" s="40" t="str">
        <f t="shared" si="27"/>
        <v>Lançar Preço Coluna (D) Faixa 1</v>
      </c>
      <c r="O118" s="33"/>
      <c r="P118" s="31" t="str">
        <f>IF(F118&lt;&gt;"",IF(I118=TRUE,"Preços OK na Faixa 11","ERRO Preços na Faixa 11"),"Lançar Preços na Faixa 11")</f>
        <v>Lançar Preços na Faixa 11</v>
      </c>
    </row>
    <row r="119" spans="1:16" s="4" customFormat="1" ht="25.5">
      <c r="A119" s="11">
        <v>12</v>
      </c>
      <c r="B119" s="12" t="s">
        <v>12</v>
      </c>
      <c r="C119" s="19"/>
      <c r="D119" s="19"/>
      <c r="E119" s="19"/>
      <c r="F119" s="19"/>
      <c r="G119" s="10">
        <f t="shared" si="23"/>
        <v>0</v>
      </c>
      <c r="H119" s="75"/>
      <c r="I119" s="51" t="str">
        <f t="shared" si="22"/>
        <v/>
      </c>
      <c r="K119" s="40" t="str">
        <f t="shared" si="24"/>
        <v>Lançar Preço Coluna (A) Faixa 1</v>
      </c>
      <c r="L119" s="40" t="str">
        <f t="shared" si="25"/>
        <v>Lançar Preço Coluna (B) Faixa 1</v>
      </c>
      <c r="M119" s="40" t="str">
        <f t="shared" si="26"/>
        <v>Lançar Preço Coluna (C) Faixa 1</v>
      </c>
      <c r="N119" s="40" t="str">
        <f t="shared" si="27"/>
        <v>Lançar Preço Coluna (D) Faixa 1</v>
      </c>
      <c r="O119" s="33"/>
      <c r="P119" s="36" t="str">
        <f>IF(F119&lt;&gt;"",IF(I119=TRUE,"Preços OK na Faixa 12","ERRO Preços na Faixa 12"),"Lançar Preços na Faixa 12")</f>
        <v>Lançar Preços na Faixa 12</v>
      </c>
    </row>
    <row r="120" spans="1:16" s="4" customFormat="1" ht="26.25" thickBot="1">
      <c r="A120" s="46">
        <v>13</v>
      </c>
      <c r="B120" s="47" t="s">
        <v>13</v>
      </c>
      <c r="C120" s="48"/>
      <c r="D120" s="48"/>
      <c r="E120" s="48"/>
      <c r="F120" s="48"/>
      <c r="G120" s="49">
        <f t="shared" si="23"/>
        <v>0</v>
      </c>
      <c r="H120" s="75">
        <f>SUM(G108:G120)</f>
        <v>0</v>
      </c>
      <c r="I120" s="51" t="str">
        <f t="shared" si="22"/>
        <v/>
      </c>
      <c r="K120" s="40" t="str">
        <f t="shared" si="24"/>
        <v>Lançar Preço Coluna (A) Faixa 1</v>
      </c>
      <c r="L120" s="40" t="str">
        <f t="shared" si="25"/>
        <v>Lançar Preço Coluna (B) Faixa 1</v>
      </c>
      <c r="M120" s="40" t="str">
        <f t="shared" si="26"/>
        <v>Lançar Preço Coluna (C) Faixa 1</v>
      </c>
      <c r="N120" s="40" t="str">
        <f t="shared" si="27"/>
        <v>Lançar Preço Coluna (D) Faixa 1</v>
      </c>
      <c r="O120" s="39"/>
      <c r="P120" s="36" t="str">
        <f>IF(F120&lt;&gt;"",IF(I120=TRUE,"Preços OK na Faixa 13","ERRO Preços na Faixa 13"),"Lançar Preços na Faixa 13")</f>
        <v>Lançar Preços na Faixa 13</v>
      </c>
    </row>
    <row r="121" spans="1:16" s="4" customFormat="1" ht="21.75" customHeight="1" thickBot="1">
      <c r="A121" s="6"/>
      <c r="H121" s="74"/>
      <c r="I121" s="51"/>
      <c r="K121" s="35"/>
      <c r="L121" s="35"/>
      <c r="M121" s="35"/>
      <c r="N121" s="35"/>
      <c r="O121" s="35"/>
      <c r="P121" s="42"/>
    </row>
    <row r="122" spans="1:16" s="60" customFormat="1" ht="30.75" customHeight="1" thickBot="1">
      <c r="A122" s="164" t="s">
        <v>19</v>
      </c>
      <c r="B122" s="165"/>
      <c r="C122" s="165"/>
      <c r="D122" s="165"/>
      <c r="E122" s="166"/>
      <c r="F122" s="166"/>
      <c r="G122" s="167"/>
      <c r="H122" s="58"/>
      <c r="I122" s="59"/>
      <c r="K122" s="145" t="s">
        <v>50</v>
      </c>
      <c r="L122" s="145"/>
      <c r="M122" s="145"/>
      <c r="N122" s="145"/>
      <c r="O122" s="61"/>
      <c r="P122" s="147" t="s">
        <v>51</v>
      </c>
    </row>
    <row r="123" spans="1:16" s="4" customFormat="1" ht="57" customHeight="1" thickBot="1">
      <c r="A123" s="156" t="s">
        <v>212</v>
      </c>
      <c r="B123" s="157"/>
      <c r="C123" s="157"/>
      <c r="D123" s="157"/>
      <c r="E123" s="157"/>
      <c r="F123" s="157"/>
      <c r="G123" s="158"/>
      <c r="H123" s="53"/>
      <c r="I123" s="51"/>
      <c r="K123" s="145"/>
      <c r="L123" s="145"/>
      <c r="M123" s="145"/>
      <c r="N123" s="145"/>
      <c r="O123" s="18"/>
      <c r="P123" s="147"/>
    </row>
    <row r="124" spans="1:16" s="4" customFormat="1" ht="12.75" customHeight="1" thickBot="1">
      <c r="A124" s="127" t="s">
        <v>37</v>
      </c>
      <c r="B124" s="127" t="s">
        <v>36</v>
      </c>
      <c r="C124" s="130" t="s">
        <v>45</v>
      </c>
      <c r="D124" s="131"/>
      <c r="E124" s="131"/>
      <c r="F124" s="132"/>
      <c r="G124" s="133" t="s">
        <v>89</v>
      </c>
      <c r="H124" s="54"/>
      <c r="I124" s="51"/>
      <c r="K124" s="145"/>
      <c r="L124" s="145"/>
      <c r="M124" s="145"/>
      <c r="N124" s="145"/>
      <c r="O124" s="18"/>
      <c r="P124" s="147"/>
    </row>
    <row r="125" spans="1:16" s="4" customFormat="1" ht="13.5" customHeight="1" thickBot="1">
      <c r="A125" s="128"/>
      <c r="B125" s="128"/>
      <c r="C125" s="21" t="s">
        <v>41</v>
      </c>
      <c r="D125" s="20" t="s">
        <v>42</v>
      </c>
      <c r="E125" s="20" t="s">
        <v>43</v>
      </c>
      <c r="F125" s="20" t="s">
        <v>44</v>
      </c>
      <c r="G125" s="134"/>
      <c r="H125" s="54"/>
      <c r="I125" s="51"/>
      <c r="K125" s="145"/>
      <c r="L125" s="145"/>
      <c r="M125" s="145"/>
      <c r="N125" s="145"/>
      <c r="O125" s="18"/>
      <c r="P125" s="147"/>
    </row>
    <row r="126" spans="1:16" s="4" customFormat="1" ht="39" customHeight="1" thickBot="1">
      <c r="A126" s="129"/>
      <c r="B126" s="129"/>
      <c r="C126" s="43" t="s">
        <v>87</v>
      </c>
      <c r="D126" s="44" t="s">
        <v>47</v>
      </c>
      <c r="E126" s="44" t="s">
        <v>88</v>
      </c>
      <c r="F126" s="44" t="s">
        <v>49</v>
      </c>
      <c r="G126" s="135"/>
      <c r="H126" s="54"/>
      <c r="I126" s="51"/>
      <c r="K126" s="146"/>
      <c r="L126" s="146"/>
      <c r="M126" s="146"/>
      <c r="N126" s="146"/>
      <c r="O126" s="32"/>
      <c r="P126" s="148"/>
    </row>
    <row r="127" spans="1:16" s="4" customFormat="1" ht="25.5">
      <c r="A127" s="8">
        <v>1</v>
      </c>
      <c r="B127" s="9" t="s">
        <v>1</v>
      </c>
      <c r="C127" s="19"/>
      <c r="D127" s="19"/>
      <c r="E127" s="19"/>
      <c r="F127" s="19"/>
      <c r="G127" s="10">
        <f>SUM(C127:D127)</f>
        <v>0</v>
      </c>
      <c r="H127" s="75"/>
      <c r="I127" s="51" t="str">
        <f t="shared" ref="I127:I139" si="28">IF(C127&lt;&gt;0,AND(D127&lt;C127,E127&lt;D127,F127&lt;E127),"")</f>
        <v/>
      </c>
      <c r="K127" s="40" t="str">
        <f>IF(C127&lt;&gt;0,IF(AND(C127&lt;C108),"Preço Ok Coluna (A) Faixa 1","ERRO Preço Coluna (A) Faixa 1"),"Lançar Preço Coluna (A) Faixa 1")</f>
        <v>Lançar Preço Coluna (A) Faixa 1</v>
      </c>
      <c r="L127" s="40" t="str">
        <f>IF(D127&lt;&gt;0,IF(AND(D127&lt;D108),"Preço Ok Coluna (B) Faixa 1","ERRO Preço Coluna (B) Faixa 1"),"Lançar Preço Coluna (B) Faixa 1")</f>
        <v>Lançar Preço Coluna (B) Faixa 1</v>
      </c>
      <c r="M127" s="40" t="str">
        <f>IF(E127&lt;&gt;0,IF(AND(E127&lt;E108),"Preço Ok Coluna (C) Faixa 1","ERRO Preço Coluna (C) Faixa 1"),"Lançar Preço Coluna (C) Faixa 1")</f>
        <v>Lançar Preço Coluna (C) Faixa 1</v>
      </c>
      <c r="N127" s="40" t="str">
        <f>IF(F127&lt;&gt;0,IF(AND(F127&lt;F108),"Preço Ok Coluna (D) Faixa 1","ERRO Preço Coluna (D) Faixa 1"),"Lançar Preço Coluna (D) Faixa 1")</f>
        <v>Lançar Preço Coluna (D) Faixa 1</v>
      </c>
      <c r="O127" s="40"/>
      <c r="P127" s="31" t="str">
        <f>IF(F127&lt;&gt;"",IF(I127=TRUE,"Preços OK na Faixa 1","ERRO Preços na Faixa 1"),"Lançar Preços na Faixa 1")</f>
        <v>Lançar Preços na Faixa 1</v>
      </c>
    </row>
    <row r="128" spans="1:16" s="4" customFormat="1" ht="25.5">
      <c r="A128" s="11">
        <v>2</v>
      </c>
      <c r="B128" s="12" t="s">
        <v>2</v>
      </c>
      <c r="C128" s="19"/>
      <c r="D128" s="19"/>
      <c r="E128" s="19"/>
      <c r="F128" s="19"/>
      <c r="G128" s="10">
        <f t="shared" ref="G128:G139" si="29">SUM(C128:D128)</f>
        <v>0</v>
      </c>
      <c r="H128" s="75"/>
      <c r="I128" s="51" t="str">
        <f t="shared" si="28"/>
        <v/>
      </c>
      <c r="K128" s="40" t="str">
        <f>IF(C128&lt;&gt;0,IF(AND(C128&lt;C109),"Preço Ok Coluna (A) Faixa 1","ERRO Preço Coluna (A) Faixa 1"),"Lançar Preço Coluna (A) Faixa 1")</f>
        <v>Lançar Preço Coluna (A) Faixa 1</v>
      </c>
      <c r="L128" s="40" t="str">
        <f>IF(D128&lt;&gt;0,IF(AND(D128&lt;D109),"Preço Ok Coluna (B) Faixa 1","ERRO Preço Coluna (B) Faixa 1"),"Lançar Preço Coluna (B) Faixa 1")</f>
        <v>Lançar Preço Coluna (B) Faixa 1</v>
      </c>
      <c r="M128" s="40" t="str">
        <f>IF(E128&lt;&gt;0,IF(AND(E128&lt;E109),"Preço Ok Coluna (C) Faixa 1","ERRO Preço Coluna (C) Faixa 1"),"Lançar Preço Coluna (C) Faixa 1")</f>
        <v>Lançar Preço Coluna (C) Faixa 1</v>
      </c>
      <c r="N128" s="40" t="str">
        <f>IF(F128&lt;&gt;0,IF(AND(F128&lt;F109),"Preço Ok Coluna (D) Faixa 1","ERRO Preço Coluna (D) Faixa 1"),"Lançar Preço Coluna (D) Faixa 1")</f>
        <v>Lançar Preço Coluna (D) Faixa 1</v>
      </c>
      <c r="O128" s="33"/>
      <c r="P128" s="31" t="str">
        <f>IF(F128&lt;&gt;"",IF(I128=TRUE,"Preços OK na Faixa 2","ERRO Preços na Faixa 2"),"Lançar Preços na Faixa 2")</f>
        <v>Lançar Preços na Faixa 2</v>
      </c>
    </row>
    <row r="129" spans="1:16" s="4" customFormat="1" ht="25.5">
      <c r="A129" s="11">
        <v>3</v>
      </c>
      <c r="B129" s="12" t="s">
        <v>3</v>
      </c>
      <c r="C129" s="19"/>
      <c r="D129" s="19"/>
      <c r="E129" s="19"/>
      <c r="F129" s="19"/>
      <c r="G129" s="10">
        <f t="shared" si="29"/>
        <v>0</v>
      </c>
      <c r="H129" s="75"/>
      <c r="I129" s="51" t="str">
        <f t="shared" si="28"/>
        <v/>
      </c>
      <c r="K129" s="40" t="str">
        <f t="shared" ref="K129:K139" si="30">IF(C129&lt;&gt;0,IF(AND(C129&lt;C110),"Preço Ok Coluna (A) Faixa 1","ERRO Preço Coluna (A) Faixa 1"),"Lançar Preço Coluna (A) Faixa 1")</f>
        <v>Lançar Preço Coluna (A) Faixa 1</v>
      </c>
      <c r="L129" s="40" t="str">
        <f t="shared" ref="L129:L139" si="31">IF(D129&lt;&gt;0,IF(AND(D129&lt;D110),"Preço Ok Coluna (B) Faixa 1","ERRO Preço Coluna (B) Faixa 1"),"Lançar Preço Coluna (B) Faixa 1")</f>
        <v>Lançar Preço Coluna (B) Faixa 1</v>
      </c>
      <c r="M129" s="40" t="str">
        <f t="shared" ref="M129:M139" si="32">IF(E129&lt;&gt;0,IF(AND(E129&lt;E110),"Preço Ok Coluna (C) Faixa 1","ERRO Preço Coluna (C) Faixa 1"),"Lançar Preço Coluna (C) Faixa 1")</f>
        <v>Lançar Preço Coluna (C) Faixa 1</v>
      </c>
      <c r="N129" s="40" t="str">
        <f t="shared" ref="N129:N139" si="33">IF(F129&lt;&gt;0,IF(AND(F129&lt;F110),"Preço Ok Coluna (D) Faixa 1","ERRO Preço Coluna (D) Faixa 1"),"Lançar Preço Coluna (D) Faixa 1")</f>
        <v>Lançar Preço Coluna (D) Faixa 1</v>
      </c>
      <c r="O129" s="33"/>
      <c r="P129" s="31" t="str">
        <f>IF(F129&lt;&gt;"",IF(I129=TRUE,"Preços OK na Faixa 3","ERRO Preços na Faixa 3"),"Lançar Preços na Faixa 3")</f>
        <v>Lançar Preços na Faixa 3</v>
      </c>
    </row>
    <row r="130" spans="1:16" s="4" customFormat="1" ht="25.5">
      <c r="A130" s="11">
        <v>4</v>
      </c>
      <c r="B130" s="12" t="s">
        <v>4</v>
      </c>
      <c r="C130" s="19"/>
      <c r="D130" s="19"/>
      <c r="E130" s="19"/>
      <c r="F130" s="19"/>
      <c r="G130" s="10">
        <f t="shared" si="29"/>
        <v>0</v>
      </c>
      <c r="H130" s="75"/>
      <c r="I130" s="51" t="str">
        <f t="shared" si="28"/>
        <v/>
      </c>
      <c r="K130" s="40" t="str">
        <f t="shared" si="30"/>
        <v>Lançar Preço Coluna (A) Faixa 1</v>
      </c>
      <c r="L130" s="40" t="str">
        <f t="shared" si="31"/>
        <v>Lançar Preço Coluna (B) Faixa 1</v>
      </c>
      <c r="M130" s="40" t="str">
        <f t="shared" si="32"/>
        <v>Lançar Preço Coluna (C) Faixa 1</v>
      </c>
      <c r="N130" s="40" t="str">
        <f t="shared" si="33"/>
        <v>Lançar Preço Coluna (D) Faixa 1</v>
      </c>
      <c r="O130" s="33"/>
      <c r="P130" s="31" t="str">
        <f>IF(F130&lt;&gt;"",IF(I130=TRUE,"Preços OK na Faixa 4","ERRO Preços na Faixa 4"),"Lançar Preços na Faixa 4")</f>
        <v>Lançar Preços na Faixa 4</v>
      </c>
    </row>
    <row r="131" spans="1:16" s="4" customFormat="1" ht="25.5">
      <c r="A131" s="11">
        <v>5</v>
      </c>
      <c r="B131" s="12" t="s">
        <v>5</v>
      </c>
      <c r="C131" s="19"/>
      <c r="D131" s="19"/>
      <c r="E131" s="19"/>
      <c r="F131" s="19"/>
      <c r="G131" s="10">
        <f t="shared" si="29"/>
        <v>0</v>
      </c>
      <c r="H131" s="75"/>
      <c r="I131" s="51" t="str">
        <f t="shared" si="28"/>
        <v/>
      </c>
      <c r="K131" s="40" t="str">
        <f t="shared" si="30"/>
        <v>Lançar Preço Coluna (A) Faixa 1</v>
      </c>
      <c r="L131" s="40" t="str">
        <f t="shared" si="31"/>
        <v>Lançar Preço Coluna (B) Faixa 1</v>
      </c>
      <c r="M131" s="40" t="str">
        <f t="shared" si="32"/>
        <v>Lançar Preço Coluna (C) Faixa 1</v>
      </c>
      <c r="N131" s="40" t="str">
        <f t="shared" si="33"/>
        <v>Lançar Preço Coluna (D) Faixa 1</v>
      </c>
      <c r="O131" s="33"/>
      <c r="P131" s="31" t="str">
        <f>IF(F131&lt;&gt;"",IF(I131=TRUE,"Preços OK na Faixa 5","ERRO Preços na Faixa 5"),"Lançar Preços na Faixa 5")</f>
        <v>Lançar Preços na Faixa 5</v>
      </c>
    </row>
    <row r="132" spans="1:16" s="4" customFormat="1" ht="25.5">
      <c r="A132" s="11">
        <v>6</v>
      </c>
      <c r="B132" s="12" t="s">
        <v>6</v>
      </c>
      <c r="C132" s="19"/>
      <c r="D132" s="19"/>
      <c r="E132" s="19"/>
      <c r="F132" s="19"/>
      <c r="G132" s="10">
        <f t="shared" si="29"/>
        <v>0</v>
      </c>
      <c r="H132" s="75"/>
      <c r="I132" s="51" t="str">
        <f t="shared" si="28"/>
        <v/>
      </c>
      <c r="K132" s="40" t="str">
        <f t="shared" si="30"/>
        <v>Lançar Preço Coluna (A) Faixa 1</v>
      </c>
      <c r="L132" s="40" t="str">
        <f t="shared" si="31"/>
        <v>Lançar Preço Coluna (B) Faixa 1</v>
      </c>
      <c r="M132" s="40" t="str">
        <f t="shared" si="32"/>
        <v>Lançar Preço Coluna (C) Faixa 1</v>
      </c>
      <c r="N132" s="40" t="str">
        <f t="shared" si="33"/>
        <v>Lançar Preço Coluna (D) Faixa 1</v>
      </c>
      <c r="O132" s="33"/>
      <c r="P132" s="31" t="str">
        <f>IF(F132&lt;&gt;"",IF(I132=TRUE,"Preços OK na Faixa 6","ERRO Preços na Faixa 6"),"Lançar Preços na Faixa 6")</f>
        <v>Lançar Preços na Faixa 6</v>
      </c>
    </row>
    <row r="133" spans="1:16" s="4" customFormat="1" ht="25.5">
      <c r="A133" s="11">
        <v>7</v>
      </c>
      <c r="B133" s="12" t="s">
        <v>7</v>
      </c>
      <c r="C133" s="19"/>
      <c r="D133" s="19"/>
      <c r="E133" s="19"/>
      <c r="F133" s="19"/>
      <c r="G133" s="10">
        <f t="shared" si="29"/>
        <v>0</v>
      </c>
      <c r="H133" s="75"/>
      <c r="I133" s="51" t="str">
        <f t="shared" si="28"/>
        <v/>
      </c>
      <c r="K133" s="40" t="str">
        <f t="shared" si="30"/>
        <v>Lançar Preço Coluna (A) Faixa 1</v>
      </c>
      <c r="L133" s="40" t="str">
        <f t="shared" si="31"/>
        <v>Lançar Preço Coluna (B) Faixa 1</v>
      </c>
      <c r="M133" s="40" t="str">
        <f t="shared" si="32"/>
        <v>Lançar Preço Coluna (C) Faixa 1</v>
      </c>
      <c r="N133" s="40" t="str">
        <f t="shared" si="33"/>
        <v>Lançar Preço Coluna (D) Faixa 1</v>
      </c>
      <c r="O133" s="33"/>
      <c r="P133" s="31" t="str">
        <f>IF(F133&lt;&gt;"",IF(I133=TRUE,"Preços OK na Faixa 7","ERRO Preços na Faixa 7"),"Lançar Preços na Faixa 7")</f>
        <v>Lançar Preços na Faixa 7</v>
      </c>
    </row>
    <row r="134" spans="1:16" s="4" customFormat="1" ht="25.5">
      <c r="A134" s="11">
        <v>8</v>
      </c>
      <c r="B134" s="12" t="s">
        <v>8</v>
      </c>
      <c r="C134" s="19"/>
      <c r="D134" s="19"/>
      <c r="E134" s="19"/>
      <c r="F134" s="19"/>
      <c r="G134" s="10">
        <f t="shared" si="29"/>
        <v>0</v>
      </c>
      <c r="H134" s="75"/>
      <c r="I134" s="51" t="str">
        <f t="shared" si="28"/>
        <v/>
      </c>
      <c r="K134" s="40" t="str">
        <f t="shared" si="30"/>
        <v>Lançar Preço Coluna (A) Faixa 1</v>
      </c>
      <c r="L134" s="40" t="str">
        <f t="shared" si="31"/>
        <v>Lançar Preço Coluna (B) Faixa 1</v>
      </c>
      <c r="M134" s="40" t="str">
        <f t="shared" si="32"/>
        <v>Lançar Preço Coluna (C) Faixa 1</v>
      </c>
      <c r="N134" s="40" t="str">
        <f t="shared" si="33"/>
        <v>Lançar Preço Coluna (D) Faixa 1</v>
      </c>
      <c r="O134" s="33"/>
      <c r="P134" s="31" t="str">
        <f>IF(F134&lt;&gt;"",IF(I134=TRUE,"Preços OK na Faixa 8","ERRO Preços na Faixa 8"),"Lançar Preços na Faixa 8")</f>
        <v>Lançar Preços na Faixa 8</v>
      </c>
    </row>
    <row r="135" spans="1:16" s="4" customFormat="1" ht="25.5">
      <c r="A135" s="11">
        <v>9</v>
      </c>
      <c r="B135" s="12" t="s">
        <v>9</v>
      </c>
      <c r="C135" s="19"/>
      <c r="D135" s="19"/>
      <c r="E135" s="19"/>
      <c r="F135" s="19"/>
      <c r="G135" s="10">
        <f t="shared" si="29"/>
        <v>0</v>
      </c>
      <c r="H135" s="75"/>
      <c r="I135" s="51" t="str">
        <f t="shared" si="28"/>
        <v/>
      </c>
      <c r="K135" s="40" t="str">
        <f t="shared" si="30"/>
        <v>Lançar Preço Coluna (A) Faixa 1</v>
      </c>
      <c r="L135" s="40" t="str">
        <f t="shared" si="31"/>
        <v>Lançar Preço Coluna (B) Faixa 1</v>
      </c>
      <c r="M135" s="40" t="str">
        <f t="shared" si="32"/>
        <v>Lançar Preço Coluna (C) Faixa 1</v>
      </c>
      <c r="N135" s="40" t="str">
        <f t="shared" si="33"/>
        <v>Lançar Preço Coluna (D) Faixa 1</v>
      </c>
      <c r="O135" s="33"/>
      <c r="P135" s="31" t="str">
        <f>IF(F135&lt;&gt;"",IF(I135=TRUE,"Preços OK na Faixa 9","ERRO Preços na Faixa 9"),"Lançar Preços na Faixa 9")</f>
        <v>Lançar Preços na Faixa 9</v>
      </c>
    </row>
    <row r="136" spans="1:16" s="4" customFormat="1" ht="25.5">
      <c r="A136" s="11">
        <v>10</v>
      </c>
      <c r="B136" s="12" t="s">
        <v>10</v>
      </c>
      <c r="C136" s="19"/>
      <c r="D136" s="19"/>
      <c r="E136" s="19"/>
      <c r="F136" s="19"/>
      <c r="G136" s="10">
        <f t="shared" si="29"/>
        <v>0</v>
      </c>
      <c r="H136" s="75"/>
      <c r="I136" s="51" t="str">
        <f t="shared" si="28"/>
        <v/>
      </c>
      <c r="K136" s="40" t="str">
        <f t="shared" si="30"/>
        <v>Lançar Preço Coluna (A) Faixa 1</v>
      </c>
      <c r="L136" s="40" t="str">
        <f t="shared" si="31"/>
        <v>Lançar Preço Coluna (B) Faixa 1</v>
      </c>
      <c r="M136" s="40" t="str">
        <f t="shared" si="32"/>
        <v>Lançar Preço Coluna (C) Faixa 1</v>
      </c>
      <c r="N136" s="40" t="str">
        <f t="shared" si="33"/>
        <v>Lançar Preço Coluna (D) Faixa 1</v>
      </c>
      <c r="O136" s="33"/>
      <c r="P136" s="31" t="str">
        <f>IF(F136&lt;&gt;"",IF(I136=TRUE,"Preços OK na Faixa 10","ERRO Preços na Faixa 10"),"Lançar Preços na Faixa 10")</f>
        <v>Lançar Preços na Faixa 10</v>
      </c>
    </row>
    <row r="137" spans="1:16" s="4" customFormat="1" ht="25.5">
      <c r="A137" s="11">
        <v>11</v>
      </c>
      <c r="B137" s="12" t="s">
        <v>11</v>
      </c>
      <c r="C137" s="19"/>
      <c r="D137" s="19"/>
      <c r="E137" s="19"/>
      <c r="F137" s="19"/>
      <c r="G137" s="10">
        <f t="shared" si="29"/>
        <v>0</v>
      </c>
      <c r="H137" s="75"/>
      <c r="I137" s="51" t="str">
        <f t="shared" si="28"/>
        <v/>
      </c>
      <c r="K137" s="40" t="str">
        <f t="shared" si="30"/>
        <v>Lançar Preço Coluna (A) Faixa 1</v>
      </c>
      <c r="L137" s="40" t="str">
        <f t="shared" si="31"/>
        <v>Lançar Preço Coluna (B) Faixa 1</v>
      </c>
      <c r="M137" s="40" t="str">
        <f t="shared" si="32"/>
        <v>Lançar Preço Coluna (C) Faixa 1</v>
      </c>
      <c r="N137" s="40" t="str">
        <f t="shared" si="33"/>
        <v>Lançar Preço Coluna (D) Faixa 1</v>
      </c>
      <c r="O137" s="33"/>
      <c r="P137" s="31" t="str">
        <f>IF(F137&lt;&gt;"",IF(I137=TRUE,"Preços OK na Faixa 11","ERRO Preços na Faixa 11"),"Lançar Preços na Faixa 11")</f>
        <v>Lançar Preços na Faixa 11</v>
      </c>
    </row>
    <row r="138" spans="1:16" s="4" customFormat="1" ht="25.5">
      <c r="A138" s="11">
        <v>12</v>
      </c>
      <c r="B138" s="12" t="s">
        <v>12</v>
      </c>
      <c r="C138" s="19"/>
      <c r="D138" s="19"/>
      <c r="E138" s="19"/>
      <c r="F138" s="19"/>
      <c r="G138" s="10">
        <f t="shared" si="29"/>
        <v>0</v>
      </c>
      <c r="H138" s="75"/>
      <c r="I138" s="51" t="str">
        <f t="shared" si="28"/>
        <v/>
      </c>
      <c r="K138" s="40" t="str">
        <f t="shared" si="30"/>
        <v>Lançar Preço Coluna (A) Faixa 1</v>
      </c>
      <c r="L138" s="40" t="str">
        <f t="shared" si="31"/>
        <v>Lançar Preço Coluna (B) Faixa 1</v>
      </c>
      <c r="M138" s="40" t="str">
        <f t="shared" si="32"/>
        <v>Lançar Preço Coluna (C) Faixa 1</v>
      </c>
      <c r="N138" s="40" t="str">
        <f t="shared" si="33"/>
        <v>Lançar Preço Coluna (D) Faixa 1</v>
      </c>
      <c r="O138" s="33"/>
      <c r="P138" s="36" t="str">
        <f>IF(F138&lt;&gt;"",IF(I138=TRUE,"Preços OK na Faixa 12","ERRO Preços na Faixa 12"),"Lançar Preços na Faixa 12")</f>
        <v>Lançar Preços na Faixa 12</v>
      </c>
    </row>
    <row r="139" spans="1:16" s="4" customFormat="1" ht="26.25" thickBot="1">
      <c r="A139" s="46">
        <v>13</v>
      </c>
      <c r="B139" s="47" t="s">
        <v>13</v>
      </c>
      <c r="C139" s="48"/>
      <c r="D139" s="48"/>
      <c r="E139" s="48"/>
      <c r="F139" s="48"/>
      <c r="G139" s="49">
        <f t="shared" si="29"/>
        <v>0</v>
      </c>
      <c r="H139" s="75">
        <f>SUM(G127:G139)</f>
        <v>0</v>
      </c>
      <c r="I139" s="51" t="str">
        <f t="shared" si="28"/>
        <v/>
      </c>
      <c r="K139" s="40" t="str">
        <f t="shared" si="30"/>
        <v>Lançar Preço Coluna (A) Faixa 1</v>
      </c>
      <c r="L139" s="40" t="str">
        <f t="shared" si="31"/>
        <v>Lançar Preço Coluna (B) Faixa 1</v>
      </c>
      <c r="M139" s="40" t="str">
        <f t="shared" si="32"/>
        <v>Lançar Preço Coluna (C) Faixa 1</v>
      </c>
      <c r="N139" s="40" t="str">
        <f t="shared" si="33"/>
        <v>Lançar Preço Coluna (D) Faixa 1</v>
      </c>
      <c r="O139" s="39"/>
      <c r="P139" s="36" t="str">
        <f>IF(F139&lt;&gt;"",IF(I139=TRUE,"Preços OK na Faixa 13","ERRO Preços na Faixa 13"),"Lançar Preços na Faixa 13")</f>
        <v>Lançar Preços na Faixa 13</v>
      </c>
    </row>
    <row r="140" spans="1:16" s="4" customFormat="1" ht="21.75" customHeight="1" thickBot="1">
      <c r="A140" s="6"/>
      <c r="H140" s="74"/>
      <c r="I140" s="51"/>
      <c r="K140" s="35"/>
      <c r="L140" s="35"/>
      <c r="M140" s="35"/>
      <c r="N140" s="35"/>
      <c r="O140" s="35"/>
      <c r="P140" s="42"/>
    </row>
    <row r="141" spans="1:16" s="60" customFormat="1" ht="30.75" customHeight="1" thickBot="1">
      <c r="A141" s="164" t="s">
        <v>20</v>
      </c>
      <c r="B141" s="165"/>
      <c r="C141" s="165"/>
      <c r="D141" s="165"/>
      <c r="E141" s="166"/>
      <c r="F141" s="166"/>
      <c r="G141" s="167"/>
      <c r="H141" s="58"/>
      <c r="I141" s="59"/>
      <c r="K141" s="145" t="s">
        <v>50</v>
      </c>
      <c r="L141" s="145"/>
      <c r="M141" s="145"/>
      <c r="N141" s="145"/>
      <c r="O141" s="61"/>
      <c r="P141" s="147" t="s">
        <v>51</v>
      </c>
    </row>
    <row r="142" spans="1:16" s="4" customFormat="1" ht="57" customHeight="1" thickBot="1">
      <c r="A142" s="156" t="s">
        <v>213</v>
      </c>
      <c r="B142" s="157"/>
      <c r="C142" s="157"/>
      <c r="D142" s="157"/>
      <c r="E142" s="157"/>
      <c r="F142" s="157"/>
      <c r="G142" s="158"/>
      <c r="H142" s="53"/>
      <c r="I142" s="51"/>
      <c r="K142" s="145"/>
      <c r="L142" s="145"/>
      <c r="M142" s="145"/>
      <c r="N142" s="145"/>
      <c r="O142" s="18"/>
      <c r="P142" s="147"/>
    </row>
    <row r="143" spans="1:16" s="4" customFormat="1" ht="12.75" customHeight="1" thickBot="1">
      <c r="A143" s="127" t="s">
        <v>37</v>
      </c>
      <c r="B143" s="127" t="s">
        <v>36</v>
      </c>
      <c r="C143" s="130" t="s">
        <v>45</v>
      </c>
      <c r="D143" s="131"/>
      <c r="E143" s="131"/>
      <c r="F143" s="132"/>
      <c r="G143" s="133" t="s">
        <v>89</v>
      </c>
      <c r="H143" s="54"/>
      <c r="I143" s="51"/>
      <c r="K143" s="145"/>
      <c r="L143" s="145"/>
      <c r="M143" s="145"/>
      <c r="N143" s="145"/>
      <c r="O143" s="18"/>
      <c r="P143" s="147"/>
    </row>
    <row r="144" spans="1:16" s="4" customFormat="1" ht="13.5" customHeight="1" thickBot="1">
      <c r="A144" s="128"/>
      <c r="B144" s="128"/>
      <c r="C144" s="21" t="s">
        <v>41</v>
      </c>
      <c r="D144" s="20" t="s">
        <v>42</v>
      </c>
      <c r="E144" s="20" t="s">
        <v>43</v>
      </c>
      <c r="F144" s="20" t="s">
        <v>44</v>
      </c>
      <c r="G144" s="134"/>
      <c r="H144" s="54"/>
      <c r="I144" s="51"/>
      <c r="K144" s="145"/>
      <c r="L144" s="145"/>
      <c r="M144" s="145"/>
      <c r="N144" s="145"/>
      <c r="O144" s="18"/>
      <c r="P144" s="147"/>
    </row>
    <row r="145" spans="1:16" s="4" customFormat="1" ht="39" customHeight="1" thickBot="1">
      <c r="A145" s="129"/>
      <c r="B145" s="129"/>
      <c r="C145" s="43" t="s">
        <v>87</v>
      </c>
      <c r="D145" s="44" t="s">
        <v>47</v>
      </c>
      <c r="E145" s="44" t="s">
        <v>88</v>
      </c>
      <c r="F145" s="44" t="s">
        <v>49</v>
      </c>
      <c r="G145" s="135"/>
      <c r="H145" s="54"/>
      <c r="I145" s="51"/>
      <c r="K145" s="146"/>
      <c r="L145" s="146"/>
      <c r="M145" s="146"/>
      <c r="N145" s="146"/>
      <c r="O145" s="32"/>
      <c r="P145" s="148"/>
    </row>
    <row r="146" spans="1:16" s="4" customFormat="1" ht="25.5">
      <c r="A146" s="8">
        <v>1</v>
      </c>
      <c r="B146" s="9" t="s">
        <v>1</v>
      </c>
      <c r="C146" s="19"/>
      <c r="D146" s="19"/>
      <c r="E146" s="19"/>
      <c r="F146" s="19"/>
      <c r="G146" s="10">
        <f>SUM(C146:D146)</f>
        <v>0</v>
      </c>
      <c r="H146" s="75"/>
      <c r="I146" s="51" t="str">
        <f t="shared" ref="I146:I158" si="34">IF(C146&lt;&gt;0,AND(D146&lt;C146,E146&lt;D146,F146&lt;E146),"")</f>
        <v/>
      </c>
      <c r="K146" s="40" t="str">
        <f>IF(C146&lt;&gt;0,IF(AND(C146&lt;C127),"Preço Ok Coluna (A) Faixa 1","ERRO Preço Coluna (A) Faixa 1"),"Lançar Preço Coluna (A) Faixa 1")</f>
        <v>Lançar Preço Coluna (A) Faixa 1</v>
      </c>
      <c r="L146" s="40" t="str">
        <f>IF(D146&lt;&gt;0,IF(AND(D146&lt;D127),"Preço Ok Coluna (B) Faixa 1","ERRO Preço Coluna (B) Faixa 1"),"Lançar Preço Coluna (B) Faixa 1")</f>
        <v>Lançar Preço Coluna (B) Faixa 1</v>
      </c>
      <c r="M146" s="40" t="str">
        <f>IF(E146&lt;&gt;0,IF(AND(E146&lt;E127),"Preço Ok Coluna (C) Faixa 1","ERRO Preço Coluna (C) Faixa 1"),"Lançar Preço Coluna (C) Faixa 1")</f>
        <v>Lançar Preço Coluna (C) Faixa 1</v>
      </c>
      <c r="N146" s="40" t="str">
        <f>IF(F146&lt;&gt;0,IF(AND(F146&lt;F127),"Preço Ok Coluna (D) Faixa 1","ERRO Preço Coluna (D) Faixa 1"),"Lançar Preço Coluna (D) Faixa 1")</f>
        <v>Lançar Preço Coluna (D) Faixa 1</v>
      </c>
      <c r="O146" s="40"/>
      <c r="P146" s="31" t="str">
        <f>IF(F146&lt;&gt;"",IF(I146=TRUE,"Preços OK na Faixa 1","ERRO Preços na Faixa 1"),"Lançar Preços na Faixa 1")</f>
        <v>Lançar Preços na Faixa 1</v>
      </c>
    </row>
    <row r="147" spans="1:16" s="4" customFormat="1" ht="25.5">
      <c r="A147" s="11">
        <v>2</v>
      </c>
      <c r="B147" s="12" t="s">
        <v>2</v>
      </c>
      <c r="C147" s="19"/>
      <c r="D147" s="19"/>
      <c r="E147" s="19"/>
      <c r="F147" s="19"/>
      <c r="G147" s="10">
        <f t="shared" ref="G147:G158" si="35">SUM(C147:D147)</f>
        <v>0</v>
      </c>
      <c r="H147" s="75"/>
      <c r="I147" s="51" t="str">
        <f t="shared" si="34"/>
        <v/>
      </c>
      <c r="K147" s="40" t="str">
        <f>IF(C147&lt;&gt;0,IF(AND(C147&lt;C128),"Preço Ok Coluna (A) Faixa 1","ERRO Preço Coluna (A) Faixa 1"),"Lançar Preço Coluna (A) Faixa 1")</f>
        <v>Lançar Preço Coluna (A) Faixa 1</v>
      </c>
      <c r="L147" s="40" t="str">
        <f>IF(D147&lt;&gt;0,IF(AND(D147&lt;D128),"Preço Ok Coluna (B) Faixa 1","ERRO Preço Coluna (B) Faixa 1"),"Lançar Preço Coluna (B) Faixa 1")</f>
        <v>Lançar Preço Coluna (B) Faixa 1</v>
      </c>
      <c r="M147" s="40" t="str">
        <f>IF(E147&lt;&gt;0,IF(AND(E147&lt;E128),"Preço Ok Coluna (C) Faixa 1","ERRO Preço Coluna (C) Faixa 1"),"Lançar Preço Coluna (C) Faixa 1")</f>
        <v>Lançar Preço Coluna (C) Faixa 1</v>
      </c>
      <c r="N147" s="40" t="str">
        <f>IF(F147&lt;&gt;0,IF(AND(F147&lt;F128),"Preço Ok Coluna (D) Faixa 1","ERRO Preço Coluna (D) Faixa 1"),"Lançar Preço Coluna (D) Faixa 1")</f>
        <v>Lançar Preço Coluna (D) Faixa 1</v>
      </c>
      <c r="O147" s="33"/>
      <c r="P147" s="31" t="str">
        <f>IF(F147&lt;&gt;"",IF(I147=TRUE,"Preços OK na Faixa 2","ERRO Preços na Faixa 2"),"Lançar Preços na Faixa 2")</f>
        <v>Lançar Preços na Faixa 2</v>
      </c>
    </row>
    <row r="148" spans="1:16" s="4" customFormat="1" ht="25.5">
      <c r="A148" s="11">
        <v>3</v>
      </c>
      <c r="B148" s="12" t="s">
        <v>3</v>
      </c>
      <c r="C148" s="19"/>
      <c r="D148" s="19"/>
      <c r="E148" s="19"/>
      <c r="F148" s="19"/>
      <c r="G148" s="10">
        <f t="shared" si="35"/>
        <v>0</v>
      </c>
      <c r="H148" s="75"/>
      <c r="I148" s="51" t="str">
        <f t="shared" si="34"/>
        <v/>
      </c>
      <c r="K148" s="40" t="str">
        <f t="shared" ref="K148:K158" si="36">IF(C148&lt;&gt;0,IF(AND(C148&lt;C129),"Preço Ok Coluna (A) Faixa 1","ERRO Preço Coluna (A) Faixa 1"),"Lançar Preço Coluna (A) Faixa 1")</f>
        <v>Lançar Preço Coluna (A) Faixa 1</v>
      </c>
      <c r="L148" s="40" t="str">
        <f t="shared" ref="L148:L158" si="37">IF(D148&lt;&gt;0,IF(AND(D148&lt;D129),"Preço Ok Coluna (B) Faixa 1","ERRO Preço Coluna (B) Faixa 1"),"Lançar Preço Coluna (B) Faixa 1")</f>
        <v>Lançar Preço Coluna (B) Faixa 1</v>
      </c>
      <c r="M148" s="40" t="str">
        <f t="shared" ref="M148:M158" si="38">IF(E148&lt;&gt;0,IF(AND(E148&lt;E129),"Preço Ok Coluna (C) Faixa 1","ERRO Preço Coluna (C) Faixa 1"),"Lançar Preço Coluna (C) Faixa 1")</f>
        <v>Lançar Preço Coluna (C) Faixa 1</v>
      </c>
      <c r="N148" s="40" t="str">
        <f t="shared" ref="N148:N158" si="39">IF(F148&lt;&gt;0,IF(AND(F148&lt;F129),"Preço Ok Coluna (D) Faixa 1","ERRO Preço Coluna (D) Faixa 1"),"Lançar Preço Coluna (D) Faixa 1")</f>
        <v>Lançar Preço Coluna (D) Faixa 1</v>
      </c>
      <c r="O148" s="33"/>
      <c r="P148" s="31" t="str">
        <f>IF(F148&lt;&gt;"",IF(I148=TRUE,"Preços OK na Faixa 3","ERRO Preços na Faixa 3"),"Lançar Preços na Faixa 3")</f>
        <v>Lançar Preços na Faixa 3</v>
      </c>
    </row>
    <row r="149" spans="1:16" s="4" customFormat="1" ht="25.5">
      <c r="A149" s="11">
        <v>4</v>
      </c>
      <c r="B149" s="12" t="s">
        <v>4</v>
      </c>
      <c r="C149" s="19"/>
      <c r="D149" s="19"/>
      <c r="E149" s="19"/>
      <c r="F149" s="19"/>
      <c r="G149" s="10">
        <f t="shared" si="35"/>
        <v>0</v>
      </c>
      <c r="H149" s="75"/>
      <c r="I149" s="51" t="str">
        <f t="shared" si="34"/>
        <v/>
      </c>
      <c r="K149" s="40" t="str">
        <f t="shared" si="36"/>
        <v>Lançar Preço Coluna (A) Faixa 1</v>
      </c>
      <c r="L149" s="40" t="str">
        <f t="shared" si="37"/>
        <v>Lançar Preço Coluna (B) Faixa 1</v>
      </c>
      <c r="M149" s="40" t="str">
        <f t="shared" si="38"/>
        <v>Lançar Preço Coluna (C) Faixa 1</v>
      </c>
      <c r="N149" s="40" t="str">
        <f t="shared" si="39"/>
        <v>Lançar Preço Coluna (D) Faixa 1</v>
      </c>
      <c r="O149" s="33"/>
      <c r="P149" s="31" t="str">
        <f>IF(F149&lt;&gt;"",IF(I149=TRUE,"Preços OK na Faixa 4","ERRO Preços na Faixa 4"),"Lançar Preços na Faixa 4")</f>
        <v>Lançar Preços na Faixa 4</v>
      </c>
    </row>
    <row r="150" spans="1:16" s="13" customFormat="1" ht="25.5">
      <c r="A150" s="14">
        <v>5</v>
      </c>
      <c r="B150" s="15" t="s">
        <v>5</v>
      </c>
      <c r="C150" s="19"/>
      <c r="D150" s="19"/>
      <c r="E150" s="19"/>
      <c r="F150" s="19"/>
      <c r="G150" s="16">
        <f t="shared" si="35"/>
        <v>0</v>
      </c>
      <c r="H150" s="75"/>
      <c r="I150" s="51" t="str">
        <f t="shared" si="34"/>
        <v/>
      </c>
      <c r="K150" s="40" t="str">
        <f t="shared" si="36"/>
        <v>Lançar Preço Coluna (A) Faixa 1</v>
      </c>
      <c r="L150" s="40" t="str">
        <f t="shared" si="37"/>
        <v>Lançar Preço Coluna (B) Faixa 1</v>
      </c>
      <c r="M150" s="40" t="str">
        <f t="shared" si="38"/>
        <v>Lançar Preço Coluna (C) Faixa 1</v>
      </c>
      <c r="N150" s="40" t="str">
        <f t="shared" si="39"/>
        <v>Lançar Preço Coluna (D) Faixa 1</v>
      </c>
      <c r="O150" s="33"/>
      <c r="P150" s="31" t="str">
        <f>IF(F150&lt;&gt;"",IF(I150=TRUE,"Preços OK na Faixa 5","ERRO Preços na Faixa 5"),"Lançar Preços na Faixa 5")</f>
        <v>Lançar Preços na Faixa 5</v>
      </c>
    </row>
    <row r="151" spans="1:16" s="4" customFormat="1" ht="25.5">
      <c r="A151" s="11">
        <v>6</v>
      </c>
      <c r="B151" s="12" t="s">
        <v>6</v>
      </c>
      <c r="C151" s="19"/>
      <c r="D151" s="19"/>
      <c r="E151" s="19"/>
      <c r="F151" s="19"/>
      <c r="G151" s="10">
        <f t="shared" si="35"/>
        <v>0</v>
      </c>
      <c r="H151" s="75"/>
      <c r="I151" s="51" t="str">
        <f t="shared" si="34"/>
        <v/>
      </c>
      <c r="K151" s="40" t="str">
        <f t="shared" si="36"/>
        <v>Lançar Preço Coluna (A) Faixa 1</v>
      </c>
      <c r="L151" s="40" t="str">
        <f t="shared" si="37"/>
        <v>Lançar Preço Coluna (B) Faixa 1</v>
      </c>
      <c r="M151" s="40" t="str">
        <f t="shared" si="38"/>
        <v>Lançar Preço Coluna (C) Faixa 1</v>
      </c>
      <c r="N151" s="40" t="str">
        <f t="shared" si="39"/>
        <v>Lançar Preço Coluna (D) Faixa 1</v>
      </c>
      <c r="O151" s="33"/>
      <c r="P151" s="31" t="str">
        <f>IF(F151&lt;&gt;"",IF(I151=TRUE,"Preços OK na Faixa 6","ERRO Preços na Faixa 6"),"Lançar Preços na Faixa 6")</f>
        <v>Lançar Preços na Faixa 6</v>
      </c>
    </row>
    <row r="152" spans="1:16" s="4" customFormat="1" ht="25.5">
      <c r="A152" s="11">
        <v>7</v>
      </c>
      <c r="B152" s="12" t="s">
        <v>7</v>
      </c>
      <c r="C152" s="19"/>
      <c r="D152" s="19"/>
      <c r="E152" s="19"/>
      <c r="F152" s="19"/>
      <c r="G152" s="10">
        <f t="shared" si="35"/>
        <v>0</v>
      </c>
      <c r="H152" s="75"/>
      <c r="I152" s="51" t="str">
        <f t="shared" si="34"/>
        <v/>
      </c>
      <c r="K152" s="40" t="str">
        <f t="shared" si="36"/>
        <v>Lançar Preço Coluna (A) Faixa 1</v>
      </c>
      <c r="L152" s="40" t="str">
        <f t="shared" si="37"/>
        <v>Lançar Preço Coluna (B) Faixa 1</v>
      </c>
      <c r="M152" s="40" t="str">
        <f t="shared" si="38"/>
        <v>Lançar Preço Coluna (C) Faixa 1</v>
      </c>
      <c r="N152" s="40" t="str">
        <f t="shared" si="39"/>
        <v>Lançar Preço Coluna (D) Faixa 1</v>
      </c>
      <c r="O152" s="33"/>
      <c r="P152" s="31" t="str">
        <f>IF(F152&lt;&gt;"",IF(I152=TRUE,"Preços OK na Faixa 7","ERRO Preços na Faixa 7"),"Lançar Preços na Faixa 7")</f>
        <v>Lançar Preços na Faixa 7</v>
      </c>
    </row>
    <row r="153" spans="1:16" s="4" customFormat="1" ht="25.5">
      <c r="A153" s="11">
        <v>8</v>
      </c>
      <c r="B153" s="12" t="s">
        <v>8</v>
      </c>
      <c r="C153" s="19"/>
      <c r="D153" s="19"/>
      <c r="E153" s="19"/>
      <c r="F153" s="19"/>
      <c r="G153" s="10">
        <f t="shared" si="35"/>
        <v>0</v>
      </c>
      <c r="H153" s="75"/>
      <c r="I153" s="51" t="str">
        <f t="shared" si="34"/>
        <v/>
      </c>
      <c r="K153" s="40" t="str">
        <f t="shared" si="36"/>
        <v>Lançar Preço Coluna (A) Faixa 1</v>
      </c>
      <c r="L153" s="40" t="str">
        <f t="shared" si="37"/>
        <v>Lançar Preço Coluna (B) Faixa 1</v>
      </c>
      <c r="M153" s="40" t="str">
        <f t="shared" si="38"/>
        <v>Lançar Preço Coluna (C) Faixa 1</v>
      </c>
      <c r="N153" s="40" t="str">
        <f t="shared" si="39"/>
        <v>Lançar Preço Coluna (D) Faixa 1</v>
      </c>
      <c r="O153" s="33"/>
      <c r="P153" s="31" t="str">
        <f>IF(F153&lt;&gt;"",IF(I153=TRUE,"Preços OK na Faixa 8","ERRO Preços na Faixa 8"),"Lançar Preços na Faixa 8")</f>
        <v>Lançar Preços na Faixa 8</v>
      </c>
    </row>
    <row r="154" spans="1:16" s="4" customFormat="1" ht="25.5">
      <c r="A154" s="11">
        <v>9</v>
      </c>
      <c r="B154" s="12" t="s">
        <v>9</v>
      </c>
      <c r="C154" s="19"/>
      <c r="D154" s="19"/>
      <c r="E154" s="19"/>
      <c r="F154" s="19"/>
      <c r="G154" s="10">
        <f t="shared" si="35"/>
        <v>0</v>
      </c>
      <c r="H154" s="75"/>
      <c r="I154" s="51" t="str">
        <f t="shared" si="34"/>
        <v/>
      </c>
      <c r="K154" s="40" t="str">
        <f t="shared" si="36"/>
        <v>Lançar Preço Coluna (A) Faixa 1</v>
      </c>
      <c r="L154" s="40" t="str">
        <f t="shared" si="37"/>
        <v>Lançar Preço Coluna (B) Faixa 1</v>
      </c>
      <c r="M154" s="40" t="str">
        <f t="shared" si="38"/>
        <v>Lançar Preço Coluna (C) Faixa 1</v>
      </c>
      <c r="N154" s="40" t="str">
        <f t="shared" si="39"/>
        <v>Lançar Preço Coluna (D) Faixa 1</v>
      </c>
      <c r="O154" s="33"/>
      <c r="P154" s="31" t="str">
        <f>IF(F154&lt;&gt;"",IF(I154=TRUE,"Preços OK na Faixa 9","ERRO Preços na Faixa 9"),"Lançar Preços na Faixa 9")</f>
        <v>Lançar Preços na Faixa 9</v>
      </c>
    </row>
    <row r="155" spans="1:16" s="4" customFormat="1" ht="25.5">
      <c r="A155" s="11">
        <v>10</v>
      </c>
      <c r="B155" s="12" t="s">
        <v>10</v>
      </c>
      <c r="C155" s="19"/>
      <c r="D155" s="19"/>
      <c r="E155" s="19"/>
      <c r="F155" s="19"/>
      <c r="G155" s="10">
        <f t="shared" si="35"/>
        <v>0</v>
      </c>
      <c r="H155" s="75"/>
      <c r="I155" s="51" t="str">
        <f t="shared" si="34"/>
        <v/>
      </c>
      <c r="K155" s="40" t="str">
        <f t="shared" si="36"/>
        <v>Lançar Preço Coluna (A) Faixa 1</v>
      </c>
      <c r="L155" s="40" t="str">
        <f t="shared" si="37"/>
        <v>Lançar Preço Coluna (B) Faixa 1</v>
      </c>
      <c r="M155" s="40" t="str">
        <f t="shared" si="38"/>
        <v>Lançar Preço Coluna (C) Faixa 1</v>
      </c>
      <c r="N155" s="40" t="str">
        <f t="shared" si="39"/>
        <v>Lançar Preço Coluna (D) Faixa 1</v>
      </c>
      <c r="O155" s="33"/>
      <c r="P155" s="31" t="str">
        <f>IF(F155&lt;&gt;"",IF(I155=TRUE,"Preços OK na Faixa 10","ERRO Preços na Faixa 10"),"Lançar Preços na Faixa 10")</f>
        <v>Lançar Preços na Faixa 10</v>
      </c>
    </row>
    <row r="156" spans="1:16" s="4" customFormat="1" ht="25.5">
      <c r="A156" s="11">
        <v>11</v>
      </c>
      <c r="B156" s="12" t="s">
        <v>11</v>
      </c>
      <c r="C156" s="19"/>
      <c r="D156" s="19"/>
      <c r="E156" s="19"/>
      <c r="F156" s="19"/>
      <c r="G156" s="10">
        <f t="shared" si="35"/>
        <v>0</v>
      </c>
      <c r="H156" s="75"/>
      <c r="I156" s="51" t="str">
        <f t="shared" si="34"/>
        <v/>
      </c>
      <c r="K156" s="40" t="str">
        <f t="shared" si="36"/>
        <v>Lançar Preço Coluna (A) Faixa 1</v>
      </c>
      <c r="L156" s="40" t="str">
        <f t="shared" si="37"/>
        <v>Lançar Preço Coluna (B) Faixa 1</v>
      </c>
      <c r="M156" s="40" t="str">
        <f t="shared" si="38"/>
        <v>Lançar Preço Coluna (C) Faixa 1</v>
      </c>
      <c r="N156" s="40" t="str">
        <f t="shared" si="39"/>
        <v>Lançar Preço Coluna (D) Faixa 1</v>
      </c>
      <c r="O156" s="33"/>
      <c r="P156" s="31" t="str">
        <f>IF(F156&lt;&gt;"",IF(I156=TRUE,"Preços OK na Faixa 11","ERRO Preços na Faixa 11"),"Lançar Preços na Faixa 11")</f>
        <v>Lançar Preços na Faixa 11</v>
      </c>
    </row>
    <row r="157" spans="1:16" s="4" customFormat="1" ht="25.5">
      <c r="A157" s="11">
        <v>12</v>
      </c>
      <c r="B157" s="12" t="s">
        <v>12</v>
      </c>
      <c r="C157" s="19"/>
      <c r="D157" s="19"/>
      <c r="E157" s="19"/>
      <c r="F157" s="19"/>
      <c r="G157" s="10">
        <f t="shared" si="35"/>
        <v>0</v>
      </c>
      <c r="H157" s="75"/>
      <c r="I157" s="51" t="str">
        <f t="shared" si="34"/>
        <v/>
      </c>
      <c r="K157" s="40" t="str">
        <f t="shared" si="36"/>
        <v>Lançar Preço Coluna (A) Faixa 1</v>
      </c>
      <c r="L157" s="40" t="str">
        <f t="shared" si="37"/>
        <v>Lançar Preço Coluna (B) Faixa 1</v>
      </c>
      <c r="M157" s="40" t="str">
        <f t="shared" si="38"/>
        <v>Lançar Preço Coluna (C) Faixa 1</v>
      </c>
      <c r="N157" s="40" t="str">
        <f t="shared" si="39"/>
        <v>Lançar Preço Coluna (D) Faixa 1</v>
      </c>
      <c r="O157" s="33"/>
      <c r="P157" s="36" t="str">
        <f>IF(F157&lt;&gt;"",IF(I157=TRUE,"Preços OK na Faixa 12","ERRO Preços na Faixa 12"),"Lançar Preços na Faixa 12")</f>
        <v>Lançar Preços na Faixa 12</v>
      </c>
    </row>
    <row r="158" spans="1:16" s="4" customFormat="1" ht="26.25" thickBot="1">
      <c r="A158" s="46">
        <v>13</v>
      </c>
      <c r="B158" s="47" t="s">
        <v>13</v>
      </c>
      <c r="C158" s="48"/>
      <c r="D158" s="48"/>
      <c r="E158" s="48"/>
      <c r="F158" s="48"/>
      <c r="G158" s="49">
        <f t="shared" si="35"/>
        <v>0</v>
      </c>
      <c r="H158" s="75">
        <f>SUM(G146:G158)</f>
        <v>0</v>
      </c>
      <c r="I158" s="51" t="str">
        <f t="shared" si="34"/>
        <v/>
      </c>
      <c r="K158" s="40" t="str">
        <f t="shared" si="36"/>
        <v>Lançar Preço Coluna (A) Faixa 1</v>
      </c>
      <c r="L158" s="40" t="str">
        <f t="shared" si="37"/>
        <v>Lançar Preço Coluna (B) Faixa 1</v>
      </c>
      <c r="M158" s="40" t="str">
        <f t="shared" si="38"/>
        <v>Lançar Preço Coluna (C) Faixa 1</v>
      </c>
      <c r="N158" s="40" t="str">
        <f t="shared" si="39"/>
        <v>Lançar Preço Coluna (D) Faixa 1</v>
      </c>
      <c r="O158" s="39"/>
      <c r="P158" s="36" t="str">
        <f>IF(F158&lt;&gt;"",IF(I158=TRUE,"Preços OK na Faixa 13","ERRO Preços na Faixa 13"),"Lançar Preços na Faixa 13")</f>
        <v>Lançar Preços na Faixa 13</v>
      </c>
    </row>
    <row r="159" spans="1:16" s="4" customFormat="1" ht="21.75" customHeight="1" thickBot="1">
      <c r="A159" s="6"/>
      <c r="H159" s="74"/>
      <c r="I159" s="51"/>
      <c r="K159" s="35"/>
      <c r="L159" s="35"/>
      <c r="M159" s="35"/>
      <c r="N159" s="35"/>
      <c r="O159" s="35"/>
      <c r="P159" s="42"/>
    </row>
    <row r="160" spans="1:16" s="60" customFormat="1" ht="30.75" customHeight="1" thickBot="1">
      <c r="A160" s="164" t="s">
        <v>21</v>
      </c>
      <c r="B160" s="165"/>
      <c r="C160" s="165"/>
      <c r="D160" s="165"/>
      <c r="E160" s="166"/>
      <c r="F160" s="166"/>
      <c r="G160" s="167"/>
      <c r="H160" s="58"/>
      <c r="I160" s="59"/>
      <c r="K160" s="145" t="s">
        <v>50</v>
      </c>
      <c r="L160" s="145"/>
      <c r="M160" s="145"/>
      <c r="N160" s="145"/>
      <c r="O160" s="61"/>
      <c r="P160" s="147" t="s">
        <v>51</v>
      </c>
    </row>
    <row r="161" spans="1:16" s="4" customFormat="1" ht="57" customHeight="1" thickBot="1">
      <c r="A161" s="156" t="s">
        <v>226</v>
      </c>
      <c r="B161" s="157"/>
      <c r="C161" s="157"/>
      <c r="D161" s="157"/>
      <c r="E161" s="157"/>
      <c r="F161" s="157"/>
      <c r="G161" s="158"/>
      <c r="H161" s="53"/>
      <c r="I161" s="51"/>
      <c r="K161" s="145"/>
      <c r="L161" s="145"/>
      <c r="M161" s="145"/>
      <c r="N161" s="145"/>
      <c r="O161" s="18"/>
      <c r="P161" s="147"/>
    </row>
    <row r="162" spans="1:16" s="4" customFormat="1" ht="12.75" customHeight="1" thickBot="1">
      <c r="A162" s="127" t="s">
        <v>37</v>
      </c>
      <c r="B162" s="127" t="s">
        <v>36</v>
      </c>
      <c r="C162" s="130" t="s">
        <v>45</v>
      </c>
      <c r="D162" s="131"/>
      <c r="E162" s="131"/>
      <c r="F162" s="132"/>
      <c r="G162" s="133" t="s">
        <v>89</v>
      </c>
      <c r="H162" s="54"/>
      <c r="I162" s="51"/>
      <c r="K162" s="145"/>
      <c r="L162" s="145"/>
      <c r="M162" s="145"/>
      <c r="N162" s="145"/>
      <c r="O162" s="18"/>
      <c r="P162" s="147"/>
    </row>
    <row r="163" spans="1:16" s="4" customFormat="1" ht="13.5" customHeight="1" thickBot="1">
      <c r="A163" s="128"/>
      <c r="B163" s="128"/>
      <c r="C163" s="21" t="s">
        <v>41</v>
      </c>
      <c r="D163" s="20" t="s">
        <v>42</v>
      </c>
      <c r="E163" s="20" t="s">
        <v>43</v>
      </c>
      <c r="F163" s="20" t="s">
        <v>44</v>
      </c>
      <c r="G163" s="134"/>
      <c r="H163" s="54"/>
      <c r="I163" s="51"/>
      <c r="K163" s="145"/>
      <c r="L163" s="145"/>
      <c r="M163" s="145"/>
      <c r="N163" s="145"/>
      <c r="O163" s="18"/>
      <c r="P163" s="147"/>
    </row>
    <row r="164" spans="1:16" s="4" customFormat="1" ht="39" customHeight="1" thickBot="1">
      <c r="A164" s="129"/>
      <c r="B164" s="129"/>
      <c r="C164" s="43" t="s">
        <v>87</v>
      </c>
      <c r="D164" s="44" t="s">
        <v>47</v>
      </c>
      <c r="E164" s="44" t="s">
        <v>88</v>
      </c>
      <c r="F164" s="44" t="s">
        <v>49</v>
      </c>
      <c r="G164" s="135"/>
      <c r="H164" s="54"/>
      <c r="I164" s="51"/>
      <c r="K164" s="146"/>
      <c r="L164" s="146"/>
      <c r="M164" s="146"/>
      <c r="N164" s="146"/>
      <c r="O164" s="32"/>
      <c r="P164" s="148"/>
    </row>
    <row r="165" spans="1:16" s="4" customFormat="1" ht="25.5">
      <c r="A165" s="8">
        <v>1</v>
      </c>
      <c r="B165" s="9" t="s">
        <v>1</v>
      </c>
      <c r="C165" s="19"/>
      <c r="D165" s="19"/>
      <c r="E165" s="19"/>
      <c r="F165" s="19"/>
      <c r="G165" s="10">
        <f>SUM(C165:D165)</f>
        <v>0</v>
      </c>
      <c r="H165" s="75"/>
      <c r="I165" s="51" t="str">
        <f t="shared" ref="I165:I177" si="40">IF(C165&lt;&gt;0,AND(D165&lt;C165,E165&lt;D165,F165&lt;E165),"")</f>
        <v/>
      </c>
      <c r="K165" s="40" t="str">
        <f>IF(C165&lt;&gt;0,IF(AND(C165&lt;C146),"Preço Ok Coluna (A) Faixa 1","ERRO Preço Coluna (A) Faixa 1"),"Lançar Preço Coluna (A) Faixa 1")</f>
        <v>Lançar Preço Coluna (A) Faixa 1</v>
      </c>
      <c r="L165" s="40" t="str">
        <f>IF(D165&lt;&gt;0,IF(AND(D165&lt;D146),"Preço Ok Coluna (B) Faixa 1","ERRO Preço Coluna (B) Faixa 1"),"Lançar Preço Coluna (B) Faixa 1")</f>
        <v>Lançar Preço Coluna (B) Faixa 1</v>
      </c>
      <c r="M165" s="40" t="str">
        <f>IF(E165&lt;&gt;0,IF(AND(E165&lt;E146),"Preço Ok Coluna (C) Faixa 1","ERRO Preço Coluna (C) Faixa 1"),"Lançar Preço Coluna (C) Faixa 1")</f>
        <v>Lançar Preço Coluna (C) Faixa 1</v>
      </c>
      <c r="N165" s="40" t="str">
        <f>IF(F165&lt;&gt;0,IF(AND(F165&lt;F146),"Preço Ok Coluna (D) Faixa 1","ERRO Preço Coluna (D) Faixa 1"),"Lançar Preço Coluna (D) Faixa 1")</f>
        <v>Lançar Preço Coluna (D) Faixa 1</v>
      </c>
      <c r="O165" s="40"/>
      <c r="P165" s="31" t="str">
        <f>IF(F165&lt;&gt;"",IF(I165=TRUE,"Preços OK na Faixa 1","ERRO Preços na Faixa 1"),"Lançar Preços na Faixa 1")</f>
        <v>Lançar Preços na Faixa 1</v>
      </c>
    </row>
    <row r="166" spans="1:16" s="4" customFormat="1" ht="25.5">
      <c r="A166" s="11">
        <v>2</v>
      </c>
      <c r="B166" s="12" t="s">
        <v>2</v>
      </c>
      <c r="C166" s="19"/>
      <c r="D166" s="19"/>
      <c r="E166" s="19"/>
      <c r="F166" s="19"/>
      <c r="G166" s="10">
        <f t="shared" ref="G166:G177" si="41">SUM(C166:D166)</f>
        <v>0</v>
      </c>
      <c r="H166" s="75"/>
      <c r="I166" s="51" t="str">
        <f t="shared" si="40"/>
        <v/>
      </c>
      <c r="K166" s="40" t="str">
        <f>IF(C166&lt;&gt;0,IF(AND(C166&lt;C147),"Preço Ok Coluna (A) Faixa 1","ERRO Preço Coluna (A) Faixa 1"),"Lançar Preço Coluna (A) Faixa 1")</f>
        <v>Lançar Preço Coluna (A) Faixa 1</v>
      </c>
      <c r="L166" s="40" t="str">
        <f>IF(D166&lt;&gt;0,IF(AND(D166&lt;D147),"Preço Ok Coluna (B) Faixa 1","ERRO Preço Coluna (B) Faixa 1"),"Lançar Preço Coluna (B) Faixa 1")</f>
        <v>Lançar Preço Coluna (B) Faixa 1</v>
      </c>
      <c r="M166" s="40" t="str">
        <f>IF(E166&lt;&gt;0,IF(AND(E166&lt;E147),"Preço Ok Coluna (C) Faixa 1","ERRO Preço Coluna (C) Faixa 1"),"Lançar Preço Coluna (C) Faixa 1")</f>
        <v>Lançar Preço Coluna (C) Faixa 1</v>
      </c>
      <c r="N166" s="40" t="str">
        <f>IF(F166&lt;&gt;0,IF(AND(F166&lt;F147),"Preço Ok Coluna (D) Faixa 1","ERRO Preço Coluna (D) Faixa 1"),"Lançar Preço Coluna (D) Faixa 1")</f>
        <v>Lançar Preço Coluna (D) Faixa 1</v>
      </c>
      <c r="O166" s="33"/>
      <c r="P166" s="31" t="str">
        <f>IF(F166&lt;&gt;"",IF(I166=TRUE,"Preços OK na Faixa 2","ERRO Preços na Faixa 2"),"Lançar Preços na Faixa 2")</f>
        <v>Lançar Preços na Faixa 2</v>
      </c>
    </row>
    <row r="167" spans="1:16" s="4" customFormat="1" ht="25.5">
      <c r="A167" s="11">
        <v>3</v>
      </c>
      <c r="B167" s="12" t="s">
        <v>3</v>
      </c>
      <c r="C167" s="19"/>
      <c r="D167" s="19"/>
      <c r="E167" s="19"/>
      <c r="F167" s="19"/>
      <c r="G167" s="10">
        <f t="shared" si="41"/>
        <v>0</v>
      </c>
      <c r="H167" s="75"/>
      <c r="I167" s="51" t="str">
        <f t="shared" si="40"/>
        <v/>
      </c>
      <c r="K167" s="40" t="str">
        <f t="shared" ref="K167:K177" si="42">IF(C167&lt;&gt;0,IF(AND(C167&lt;C148),"Preço Ok Coluna (A) Faixa 1","ERRO Preço Coluna (A) Faixa 1"),"Lançar Preço Coluna (A) Faixa 1")</f>
        <v>Lançar Preço Coluna (A) Faixa 1</v>
      </c>
      <c r="L167" s="40" t="str">
        <f t="shared" ref="L167:L177" si="43">IF(D167&lt;&gt;0,IF(AND(D167&lt;D148),"Preço Ok Coluna (B) Faixa 1","ERRO Preço Coluna (B) Faixa 1"),"Lançar Preço Coluna (B) Faixa 1")</f>
        <v>Lançar Preço Coluna (B) Faixa 1</v>
      </c>
      <c r="M167" s="40" t="str">
        <f t="shared" ref="M167:M177" si="44">IF(E167&lt;&gt;0,IF(AND(E167&lt;E148),"Preço Ok Coluna (C) Faixa 1","ERRO Preço Coluna (C) Faixa 1"),"Lançar Preço Coluna (C) Faixa 1")</f>
        <v>Lançar Preço Coluna (C) Faixa 1</v>
      </c>
      <c r="N167" s="40" t="str">
        <f t="shared" ref="N167:N177" si="45">IF(F167&lt;&gt;0,IF(AND(F167&lt;F148),"Preço Ok Coluna (D) Faixa 1","ERRO Preço Coluna (D) Faixa 1"),"Lançar Preço Coluna (D) Faixa 1")</f>
        <v>Lançar Preço Coluna (D) Faixa 1</v>
      </c>
      <c r="O167" s="33"/>
      <c r="P167" s="31" t="str">
        <f>IF(F167&lt;&gt;"",IF(I167=TRUE,"Preços OK na Faixa 3","ERRO Preços na Faixa 3"),"Lançar Preços na Faixa 3")</f>
        <v>Lançar Preços na Faixa 3</v>
      </c>
    </row>
    <row r="168" spans="1:16" s="4" customFormat="1" ht="25.5">
      <c r="A168" s="11">
        <v>4</v>
      </c>
      <c r="B168" s="12" t="s">
        <v>4</v>
      </c>
      <c r="C168" s="19"/>
      <c r="D168" s="19"/>
      <c r="E168" s="19"/>
      <c r="F168" s="19"/>
      <c r="G168" s="10">
        <f t="shared" si="41"/>
        <v>0</v>
      </c>
      <c r="H168" s="75"/>
      <c r="I168" s="51" t="str">
        <f t="shared" si="40"/>
        <v/>
      </c>
      <c r="K168" s="40" t="str">
        <f t="shared" si="42"/>
        <v>Lançar Preço Coluna (A) Faixa 1</v>
      </c>
      <c r="L168" s="40" t="str">
        <f t="shared" si="43"/>
        <v>Lançar Preço Coluna (B) Faixa 1</v>
      </c>
      <c r="M168" s="40" t="str">
        <f t="shared" si="44"/>
        <v>Lançar Preço Coluna (C) Faixa 1</v>
      </c>
      <c r="N168" s="40" t="str">
        <f t="shared" si="45"/>
        <v>Lançar Preço Coluna (D) Faixa 1</v>
      </c>
      <c r="O168" s="33"/>
      <c r="P168" s="31" t="str">
        <f>IF(F168&lt;&gt;"",IF(I168=TRUE,"Preços OK na Faixa 4","ERRO Preços na Faixa 4"),"Lançar Preços na Faixa 4")</f>
        <v>Lançar Preços na Faixa 4</v>
      </c>
    </row>
    <row r="169" spans="1:16" s="4" customFormat="1" ht="25.5">
      <c r="A169" s="11">
        <v>5</v>
      </c>
      <c r="B169" s="12" t="s">
        <v>5</v>
      </c>
      <c r="C169" s="19"/>
      <c r="D169" s="19"/>
      <c r="E169" s="19"/>
      <c r="F169" s="19"/>
      <c r="G169" s="10">
        <f t="shared" si="41"/>
        <v>0</v>
      </c>
      <c r="H169" s="75"/>
      <c r="I169" s="51" t="str">
        <f t="shared" si="40"/>
        <v/>
      </c>
      <c r="K169" s="40" t="str">
        <f t="shared" si="42"/>
        <v>Lançar Preço Coluna (A) Faixa 1</v>
      </c>
      <c r="L169" s="40" t="str">
        <f t="shared" si="43"/>
        <v>Lançar Preço Coluna (B) Faixa 1</v>
      </c>
      <c r="M169" s="40" t="str">
        <f t="shared" si="44"/>
        <v>Lançar Preço Coluna (C) Faixa 1</v>
      </c>
      <c r="N169" s="40" t="str">
        <f t="shared" si="45"/>
        <v>Lançar Preço Coluna (D) Faixa 1</v>
      </c>
      <c r="O169" s="33"/>
      <c r="P169" s="31" t="str">
        <f>IF(F169&lt;&gt;"",IF(I169=TRUE,"Preços OK na Faixa 5","ERRO Preços na Faixa 5"),"Lançar Preços na Faixa 5")</f>
        <v>Lançar Preços na Faixa 5</v>
      </c>
    </row>
    <row r="170" spans="1:16" s="4" customFormat="1" ht="25.5">
      <c r="A170" s="11">
        <v>6</v>
      </c>
      <c r="B170" s="12" t="s">
        <v>6</v>
      </c>
      <c r="C170" s="19"/>
      <c r="D170" s="19"/>
      <c r="E170" s="19"/>
      <c r="F170" s="19"/>
      <c r="G170" s="10">
        <f t="shared" si="41"/>
        <v>0</v>
      </c>
      <c r="H170" s="75"/>
      <c r="I170" s="51" t="str">
        <f t="shared" si="40"/>
        <v/>
      </c>
      <c r="K170" s="40" t="str">
        <f t="shared" si="42"/>
        <v>Lançar Preço Coluna (A) Faixa 1</v>
      </c>
      <c r="L170" s="40" t="str">
        <f t="shared" si="43"/>
        <v>Lançar Preço Coluna (B) Faixa 1</v>
      </c>
      <c r="M170" s="40" t="str">
        <f t="shared" si="44"/>
        <v>Lançar Preço Coluna (C) Faixa 1</v>
      </c>
      <c r="N170" s="40" t="str">
        <f t="shared" si="45"/>
        <v>Lançar Preço Coluna (D) Faixa 1</v>
      </c>
      <c r="O170" s="33"/>
      <c r="P170" s="31" t="str">
        <f>IF(F170&lt;&gt;"",IF(I170=TRUE,"Preços OK na Faixa 6","ERRO Preços na Faixa 6"),"Lançar Preços na Faixa 6")</f>
        <v>Lançar Preços na Faixa 6</v>
      </c>
    </row>
    <row r="171" spans="1:16" s="4" customFormat="1" ht="25.5">
      <c r="A171" s="11">
        <v>7</v>
      </c>
      <c r="B171" s="12" t="s">
        <v>7</v>
      </c>
      <c r="C171" s="19"/>
      <c r="D171" s="19"/>
      <c r="E171" s="19"/>
      <c r="F171" s="19"/>
      <c r="G171" s="10">
        <f t="shared" si="41"/>
        <v>0</v>
      </c>
      <c r="H171" s="75"/>
      <c r="I171" s="51" t="str">
        <f t="shared" si="40"/>
        <v/>
      </c>
      <c r="K171" s="40" t="str">
        <f t="shared" si="42"/>
        <v>Lançar Preço Coluna (A) Faixa 1</v>
      </c>
      <c r="L171" s="40" t="str">
        <f t="shared" si="43"/>
        <v>Lançar Preço Coluna (B) Faixa 1</v>
      </c>
      <c r="M171" s="40" t="str">
        <f t="shared" si="44"/>
        <v>Lançar Preço Coluna (C) Faixa 1</v>
      </c>
      <c r="N171" s="40" t="str">
        <f t="shared" si="45"/>
        <v>Lançar Preço Coluna (D) Faixa 1</v>
      </c>
      <c r="O171" s="33"/>
      <c r="P171" s="31" t="str">
        <f>IF(F171&lt;&gt;"",IF(I171=TRUE,"Preços OK na Faixa 7","ERRO Preços na Faixa 7"),"Lançar Preços na Faixa 7")</f>
        <v>Lançar Preços na Faixa 7</v>
      </c>
    </row>
    <row r="172" spans="1:16" s="4" customFormat="1" ht="25.5">
      <c r="A172" s="11">
        <v>8</v>
      </c>
      <c r="B172" s="12" t="s">
        <v>8</v>
      </c>
      <c r="C172" s="19"/>
      <c r="D172" s="19"/>
      <c r="E172" s="19"/>
      <c r="F172" s="19"/>
      <c r="G172" s="10">
        <f t="shared" si="41"/>
        <v>0</v>
      </c>
      <c r="H172" s="75"/>
      <c r="I172" s="51" t="str">
        <f t="shared" si="40"/>
        <v/>
      </c>
      <c r="K172" s="40" t="str">
        <f t="shared" si="42"/>
        <v>Lançar Preço Coluna (A) Faixa 1</v>
      </c>
      <c r="L172" s="40" t="str">
        <f t="shared" si="43"/>
        <v>Lançar Preço Coluna (B) Faixa 1</v>
      </c>
      <c r="M172" s="40" t="str">
        <f t="shared" si="44"/>
        <v>Lançar Preço Coluna (C) Faixa 1</v>
      </c>
      <c r="N172" s="40" t="str">
        <f t="shared" si="45"/>
        <v>Lançar Preço Coluna (D) Faixa 1</v>
      </c>
      <c r="O172" s="33"/>
      <c r="P172" s="31" t="str">
        <f>IF(F172&lt;&gt;"",IF(I172=TRUE,"Preços OK na Faixa 8","ERRO Preços na Faixa 8"),"Lançar Preços na Faixa 8")</f>
        <v>Lançar Preços na Faixa 8</v>
      </c>
    </row>
    <row r="173" spans="1:16" s="4" customFormat="1" ht="25.5">
      <c r="A173" s="11">
        <v>9</v>
      </c>
      <c r="B173" s="12" t="s">
        <v>9</v>
      </c>
      <c r="C173" s="19"/>
      <c r="D173" s="19"/>
      <c r="E173" s="19"/>
      <c r="F173" s="19"/>
      <c r="G173" s="10">
        <f t="shared" si="41"/>
        <v>0</v>
      </c>
      <c r="H173" s="75"/>
      <c r="I173" s="51" t="str">
        <f t="shared" si="40"/>
        <v/>
      </c>
      <c r="K173" s="40" t="str">
        <f t="shared" si="42"/>
        <v>Lançar Preço Coluna (A) Faixa 1</v>
      </c>
      <c r="L173" s="40" t="str">
        <f t="shared" si="43"/>
        <v>Lançar Preço Coluna (B) Faixa 1</v>
      </c>
      <c r="M173" s="40" t="str">
        <f t="shared" si="44"/>
        <v>Lançar Preço Coluna (C) Faixa 1</v>
      </c>
      <c r="N173" s="40" t="str">
        <f t="shared" si="45"/>
        <v>Lançar Preço Coluna (D) Faixa 1</v>
      </c>
      <c r="O173" s="33"/>
      <c r="P173" s="31" t="str">
        <f>IF(F173&lt;&gt;"",IF(I173=TRUE,"Preços OK na Faixa 9","ERRO Preços na Faixa 9"),"Lançar Preços na Faixa 9")</f>
        <v>Lançar Preços na Faixa 9</v>
      </c>
    </row>
    <row r="174" spans="1:16" s="4" customFormat="1" ht="25.5">
      <c r="A174" s="11">
        <v>10</v>
      </c>
      <c r="B174" s="12" t="s">
        <v>10</v>
      </c>
      <c r="C174" s="19"/>
      <c r="D174" s="19"/>
      <c r="E174" s="19"/>
      <c r="F174" s="19"/>
      <c r="G174" s="10">
        <f t="shared" si="41"/>
        <v>0</v>
      </c>
      <c r="H174" s="75"/>
      <c r="I174" s="51" t="str">
        <f t="shared" si="40"/>
        <v/>
      </c>
      <c r="K174" s="40" t="str">
        <f t="shared" si="42"/>
        <v>Lançar Preço Coluna (A) Faixa 1</v>
      </c>
      <c r="L174" s="40" t="str">
        <f t="shared" si="43"/>
        <v>Lançar Preço Coluna (B) Faixa 1</v>
      </c>
      <c r="M174" s="40" t="str">
        <f t="shared" si="44"/>
        <v>Lançar Preço Coluna (C) Faixa 1</v>
      </c>
      <c r="N174" s="40" t="str">
        <f t="shared" si="45"/>
        <v>Lançar Preço Coluna (D) Faixa 1</v>
      </c>
      <c r="O174" s="33"/>
      <c r="P174" s="31" t="str">
        <f>IF(F174&lt;&gt;"",IF(I174=TRUE,"Preços OK na Faixa 10","ERRO Preços na Faixa 10"),"Lançar Preços na Faixa 10")</f>
        <v>Lançar Preços na Faixa 10</v>
      </c>
    </row>
    <row r="175" spans="1:16" s="4" customFormat="1" ht="25.5">
      <c r="A175" s="11">
        <v>11</v>
      </c>
      <c r="B175" s="12" t="s">
        <v>11</v>
      </c>
      <c r="C175" s="19"/>
      <c r="D175" s="19"/>
      <c r="E175" s="19"/>
      <c r="F175" s="19"/>
      <c r="G175" s="10">
        <f t="shared" si="41"/>
        <v>0</v>
      </c>
      <c r="H175" s="75"/>
      <c r="I175" s="51" t="str">
        <f t="shared" si="40"/>
        <v/>
      </c>
      <c r="K175" s="40" t="str">
        <f t="shared" si="42"/>
        <v>Lançar Preço Coluna (A) Faixa 1</v>
      </c>
      <c r="L175" s="40" t="str">
        <f t="shared" si="43"/>
        <v>Lançar Preço Coluna (B) Faixa 1</v>
      </c>
      <c r="M175" s="40" t="str">
        <f t="shared" si="44"/>
        <v>Lançar Preço Coluna (C) Faixa 1</v>
      </c>
      <c r="N175" s="40" t="str">
        <f t="shared" si="45"/>
        <v>Lançar Preço Coluna (D) Faixa 1</v>
      </c>
      <c r="O175" s="33"/>
      <c r="P175" s="31" t="str">
        <f>IF(F175&lt;&gt;"",IF(I175=TRUE,"Preços OK na Faixa 11","ERRO Preços na Faixa 11"),"Lançar Preços na Faixa 11")</f>
        <v>Lançar Preços na Faixa 11</v>
      </c>
    </row>
    <row r="176" spans="1:16" s="4" customFormat="1" ht="25.5">
      <c r="A176" s="11">
        <v>12</v>
      </c>
      <c r="B176" s="12" t="s">
        <v>12</v>
      </c>
      <c r="C176" s="19"/>
      <c r="D176" s="19"/>
      <c r="E176" s="19"/>
      <c r="F176" s="19"/>
      <c r="G176" s="10">
        <f t="shared" si="41"/>
        <v>0</v>
      </c>
      <c r="H176" s="75"/>
      <c r="I176" s="51" t="str">
        <f t="shared" si="40"/>
        <v/>
      </c>
      <c r="K176" s="40" t="str">
        <f t="shared" si="42"/>
        <v>Lançar Preço Coluna (A) Faixa 1</v>
      </c>
      <c r="L176" s="40" t="str">
        <f t="shared" si="43"/>
        <v>Lançar Preço Coluna (B) Faixa 1</v>
      </c>
      <c r="M176" s="40" t="str">
        <f t="shared" si="44"/>
        <v>Lançar Preço Coluna (C) Faixa 1</v>
      </c>
      <c r="N176" s="40" t="str">
        <f t="shared" si="45"/>
        <v>Lançar Preço Coluna (D) Faixa 1</v>
      </c>
      <c r="O176" s="33"/>
      <c r="P176" s="36" t="str">
        <f>IF(F176&lt;&gt;"",IF(I176=TRUE,"Preços OK na Faixa 12","ERRO Preços na Faixa 12"),"Lançar Preços na Faixa 12")</f>
        <v>Lançar Preços na Faixa 12</v>
      </c>
    </row>
    <row r="177" spans="1:16" s="4" customFormat="1" ht="26.25" thickBot="1">
      <c r="A177" s="46">
        <v>13</v>
      </c>
      <c r="B177" s="47" t="s">
        <v>13</v>
      </c>
      <c r="C177" s="48"/>
      <c r="D177" s="48"/>
      <c r="E177" s="48"/>
      <c r="F177" s="48"/>
      <c r="G177" s="49">
        <f t="shared" si="41"/>
        <v>0</v>
      </c>
      <c r="H177" s="75">
        <f>SUM(G165:G177)</f>
        <v>0</v>
      </c>
      <c r="I177" s="51" t="str">
        <f t="shared" si="40"/>
        <v/>
      </c>
      <c r="K177" s="40" t="str">
        <f t="shared" si="42"/>
        <v>Lançar Preço Coluna (A) Faixa 1</v>
      </c>
      <c r="L177" s="40" t="str">
        <f t="shared" si="43"/>
        <v>Lançar Preço Coluna (B) Faixa 1</v>
      </c>
      <c r="M177" s="40" t="str">
        <f t="shared" si="44"/>
        <v>Lançar Preço Coluna (C) Faixa 1</v>
      </c>
      <c r="N177" s="40" t="str">
        <f t="shared" si="45"/>
        <v>Lançar Preço Coluna (D) Faixa 1</v>
      </c>
      <c r="O177" s="39"/>
      <c r="P177" s="36" t="str">
        <f>IF(F177&lt;&gt;"",IF(I177=TRUE,"Preços OK na Faixa 13","ERRO Preços na Faixa 13"),"Lançar Preços na Faixa 13")</f>
        <v>Lançar Preços na Faixa 13</v>
      </c>
    </row>
    <row r="178" spans="1:16" s="4" customFormat="1" ht="21.75" customHeight="1" thickBot="1">
      <c r="A178" s="6"/>
      <c r="H178" s="74"/>
      <c r="I178" s="51"/>
      <c r="K178" s="35"/>
      <c r="L178" s="35"/>
      <c r="M178" s="35"/>
      <c r="N178" s="35"/>
      <c r="O178" s="35"/>
      <c r="P178" s="42"/>
    </row>
    <row r="179" spans="1:16" s="60" customFormat="1" ht="30.75" customHeight="1" thickBot="1">
      <c r="A179" s="164" t="s">
        <v>22</v>
      </c>
      <c r="B179" s="165"/>
      <c r="C179" s="165"/>
      <c r="D179" s="165"/>
      <c r="E179" s="166"/>
      <c r="F179" s="166"/>
      <c r="G179" s="167"/>
      <c r="H179" s="58"/>
      <c r="I179" s="59"/>
      <c r="K179" s="145" t="s">
        <v>50</v>
      </c>
      <c r="L179" s="145"/>
      <c r="M179" s="145"/>
      <c r="N179" s="145"/>
      <c r="O179" s="61"/>
      <c r="P179" s="147" t="s">
        <v>51</v>
      </c>
    </row>
    <row r="180" spans="1:16" s="4" customFormat="1" ht="57" customHeight="1" thickBot="1">
      <c r="A180" s="156" t="s">
        <v>214</v>
      </c>
      <c r="B180" s="157"/>
      <c r="C180" s="157"/>
      <c r="D180" s="157"/>
      <c r="E180" s="157"/>
      <c r="F180" s="157"/>
      <c r="G180" s="158"/>
      <c r="H180" s="53"/>
      <c r="I180" s="51"/>
      <c r="K180" s="145"/>
      <c r="L180" s="145"/>
      <c r="M180" s="145"/>
      <c r="N180" s="145"/>
      <c r="O180" s="18"/>
      <c r="P180" s="147"/>
    </row>
    <row r="181" spans="1:16" s="4" customFormat="1" ht="12.75" customHeight="1" thickBot="1">
      <c r="A181" s="127" t="s">
        <v>37</v>
      </c>
      <c r="B181" s="127" t="s">
        <v>36</v>
      </c>
      <c r="C181" s="130" t="s">
        <v>45</v>
      </c>
      <c r="D181" s="131"/>
      <c r="E181" s="131"/>
      <c r="F181" s="132"/>
      <c r="G181" s="133" t="s">
        <v>89</v>
      </c>
      <c r="H181" s="54"/>
      <c r="I181" s="51"/>
      <c r="K181" s="145"/>
      <c r="L181" s="145"/>
      <c r="M181" s="145"/>
      <c r="N181" s="145"/>
      <c r="O181" s="18"/>
      <c r="P181" s="147"/>
    </row>
    <row r="182" spans="1:16" s="4" customFormat="1" ht="13.5" customHeight="1" thickBot="1">
      <c r="A182" s="128"/>
      <c r="B182" s="128"/>
      <c r="C182" s="21" t="s">
        <v>41</v>
      </c>
      <c r="D182" s="20" t="s">
        <v>42</v>
      </c>
      <c r="E182" s="20" t="s">
        <v>43</v>
      </c>
      <c r="F182" s="20" t="s">
        <v>44</v>
      </c>
      <c r="G182" s="134"/>
      <c r="H182" s="54"/>
      <c r="I182" s="51"/>
      <c r="K182" s="145"/>
      <c r="L182" s="145"/>
      <c r="M182" s="145"/>
      <c r="N182" s="145"/>
      <c r="O182" s="18"/>
      <c r="P182" s="147"/>
    </row>
    <row r="183" spans="1:16" s="4" customFormat="1" ht="39" customHeight="1" thickBot="1">
      <c r="A183" s="129"/>
      <c r="B183" s="129"/>
      <c r="C183" s="43" t="s">
        <v>87</v>
      </c>
      <c r="D183" s="44" t="s">
        <v>47</v>
      </c>
      <c r="E183" s="44" t="s">
        <v>88</v>
      </c>
      <c r="F183" s="44" t="s">
        <v>49</v>
      </c>
      <c r="G183" s="135"/>
      <c r="H183" s="54"/>
      <c r="I183" s="51"/>
      <c r="K183" s="146"/>
      <c r="L183" s="146"/>
      <c r="M183" s="146"/>
      <c r="N183" s="146"/>
      <c r="O183" s="32"/>
      <c r="P183" s="148"/>
    </row>
    <row r="184" spans="1:16" s="4" customFormat="1" ht="25.5">
      <c r="A184" s="8">
        <v>1</v>
      </c>
      <c r="B184" s="9" t="s">
        <v>1</v>
      </c>
      <c r="C184" s="19"/>
      <c r="D184" s="19"/>
      <c r="E184" s="19"/>
      <c r="F184" s="19"/>
      <c r="G184" s="10">
        <f>SUM(C184:D184)</f>
        <v>0</v>
      </c>
      <c r="H184" s="75"/>
      <c r="I184" s="51" t="str">
        <f t="shared" ref="I184:I196" si="46">IF(C184&lt;&gt;0,AND(D184&lt;C184,E184&lt;D184,F184&lt;E184),"")</f>
        <v/>
      </c>
      <c r="K184" s="40" t="str">
        <f>IF(C184&lt;&gt;0,IF(AND(C184&lt;C165),"Preço Ok Coluna (A) Faixa 1","ERRO Preço Coluna (A) Faixa 1"),"Lançar Preço Coluna (A) Faixa 1")</f>
        <v>Lançar Preço Coluna (A) Faixa 1</v>
      </c>
      <c r="L184" s="40" t="str">
        <f>IF(D184&lt;&gt;0,IF(AND(D184&lt;D165),"Preço Ok Coluna (B) Faixa 1","ERRO Preço Coluna (B) Faixa 1"),"Lançar Preço Coluna (B) Faixa 1")</f>
        <v>Lançar Preço Coluna (B) Faixa 1</v>
      </c>
      <c r="M184" s="40" t="str">
        <f>IF(E184&lt;&gt;0,IF(AND(E184&lt;E165),"Preço Ok Coluna (C) Faixa 1","ERRO Preço Coluna (C) Faixa 1"),"Lançar Preço Coluna (C) Faixa 1")</f>
        <v>Lançar Preço Coluna (C) Faixa 1</v>
      </c>
      <c r="N184" s="40" t="str">
        <f>IF(F184&lt;&gt;0,IF(AND(F184&lt;F165),"Preço Ok Coluna (D) Faixa 1","ERRO Preço Coluna (D) Faixa 1"),"Lançar Preço Coluna (D) Faixa 1")</f>
        <v>Lançar Preço Coluna (D) Faixa 1</v>
      </c>
      <c r="O184" s="40"/>
      <c r="P184" s="31" t="str">
        <f>IF(F184&lt;&gt;"",IF(I184=TRUE,"Preços OK na Faixa 1","ERRO Preços na Faixa 1"),"Lançar Preços na Faixa 1")</f>
        <v>Lançar Preços na Faixa 1</v>
      </c>
    </row>
    <row r="185" spans="1:16" s="4" customFormat="1" ht="25.5">
      <c r="A185" s="11">
        <v>2</v>
      </c>
      <c r="B185" s="12" t="s">
        <v>2</v>
      </c>
      <c r="C185" s="19"/>
      <c r="D185" s="19"/>
      <c r="E185" s="19"/>
      <c r="F185" s="19"/>
      <c r="G185" s="10">
        <f t="shared" ref="G185:G196" si="47">SUM(C185:D185)</f>
        <v>0</v>
      </c>
      <c r="H185" s="75"/>
      <c r="I185" s="51" t="str">
        <f t="shared" si="46"/>
        <v/>
      </c>
      <c r="K185" s="40" t="str">
        <f>IF(C185&lt;&gt;0,IF(AND(C185&lt;C166),"Preço Ok Coluna (A) Faixa 1","ERRO Preço Coluna (A) Faixa 1"),"Lançar Preço Coluna (A) Faixa 1")</f>
        <v>Lançar Preço Coluna (A) Faixa 1</v>
      </c>
      <c r="L185" s="40" t="str">
        <f>IF(D185&lt;&gt;0,IF(AND(D185&lt;D166),"Preço Ok Coluna (B) Faixa 1","ERRO Preço Coluna (B) Faixa 1"),"Lançar Preço Coluna (B) Faixa 1")</f>
        <v>Lançar Preço Coluna (B) Faixa 1</v>
      </c>
      <c r="M185" s="40" t="str">
        <f>IF(E185&lt;&gt;0,IF(AND(E185&lt;E166),"Preço Ok Coluna (C) Faixa 1","ERRO Preço Coluna (C) Faixa 1"),"Lançar Preço Coluna (C) Faixa 1")</f>
        <v>Lançar Preço Coluna (C) Faixa 1</v>
      </c>
      <c r="N185" s="40" t="str">
        <f>IF(F185&lt;&gt;0,IF(AND(F185&lt;F166),"Preço Ok Coluna (D) Faixa 1","ERRO Preço Coluna (D) Faixa 1"),"Lançar Preço Coluna (D) Faixa 1")</f>
        <v>Lançar Preço Coluna (D) Faixa 1</v>
      </c>
      <c r="O185" s="33"/>
      <c r="P185" s="31" t="str">
        <f>IF(F185&lt;&gt;"",IF(I185=TRUE,"Preços OK na Faixa 2","ERRO Preços na Faixa 2"),"Lançar Preços na Faixa 2")</f>
        <v>Lançar Preços na Faixa 2</v>
      </c>
    </row>
    <row r="186" spans="1:16" s="4" customFormat="1" ht="25.5">
      <c r="A186" s="11">
        <v>3</v>
      </c>
      <c r="B186" s="12" t="s">
        <v>3</v>
      </c>
      <c r="C186" s="19"/>
      <c r="D186" s="19"/>
      <c r="E186" s="19"/>
      <c r="F186" s="19"/>
      <c r="G186" s="10">
        <f t="shared" si="47"/>
        <v>0</v>
      </c>
      <c r="H186" s="75"/>
      <c r="I186" s="51" t="str">
        <f t="shared" si="46"/>
        <v/>
      </c>
      <c r="K186" s="40" t="str">
        <f t="shared" ref="K186:K196" si="48">IF(C186&lt;&gt;0,IF(AND(C186&lt;C167),"Preço Ok Coluna (A) Faixa 1","ERRO Preço Coluna (A) Faixa 1"),"Lançar Preço Coluna (A) Faixa 1")</f>
        <v>Lançar Preço Coluna (A) Faixa 1</v>
      </c>
      <c r="L186" s="40" t="str">
        <f t="shared" ref="L186:L196" si="49">IF(D186&lt;&gt;0,IF(AND(D186&lt;D167),"Preço Ok Coluna (B) Faixa 1","ERRO Preço Coluna (B) Faixa 1"),"Lançar Preço Coluna (B) Faixa 1")</f>
        <v>Lançar Preço Coluna (B) Faixa 1</v>
      </c>
      <c r="M186" s="40" t="str">
        <f t="shared" ref="M186:M196" si="50">IF(E186&lt;&gt;0,IF(AND(E186&lt;E167),"Preço Ok Coluna (C) Faixa 1","ERRO Preço Coluna (C) Faixa 1"),"Lançar Preço Coluna (C) Faixa 1")</f>
        <v>Lançar Preço Coluna (C) Faixa 1</v>
      </c>
      <c r="N186" s="40" t="str">
        <f t="shared" ref="N186:N196" si="51">IF(F186&lt;&gt;0,IF(AND(F186&lt;F167),"Preço Ok Coluna (D) Faixa 1","ERRO Preço Coluna (D) Faixa 1"),"Lançar Preço Coluna (D) Faixa 1")</f>
        <v>Lançar Preço Coluna (D) Faixa 1</v>
      </c>
      <c r="O186" s="33"/>
      <c r="P186" s="31" t="str">
        <f>IF(F186&lt;&gt;"",IF(I186=TRUE,"Preços OK na Faixa 3","ERRO Preços na Faixa 3"),"Lançar Preços na Faixa 3")</f>
        <v>Lançar Preços na Faixa 3</v>
      </c>
    </row>
    <row r="187" spans="1:16" s="4" customFormat="1" ht="25.5">
      <c r="A187" s="11">
        <v>4</v>
      </c>
      <c r="B187" s="12" t="s">
        <v>4</v>
      </c>
      <c r="C187" s="19"/>
      <c r="D187" s="19"/>
      <c r="E187" s="19"/>
      <c r="F187" s="19"/>
      <c r="G187" s="10">
        <f t="shared" si="47"/>
        <v>0</v>
      </c>
      <c r="H187" s="75"/>
      <c r="I187" s="51" t="str">
        <f t="shared" si="46"/>
        <v/>
      </c>
      <c r="K187" s="40" t="str">
        <f t="shared" si="48"/>
        <v>Lançar Preço Coluna (A) Faixa 1</v>
      </c>
      <c r="L187" s="40" t="str">
        <f t="shared" si="49"/>
        <v>Lançar Preço Coluna (B) Faixa 1</v>
      </c>
      <c r="M187" s="40" t="str">
        <f t="shared" si="50"/>
        <v>Lançar Preço Coluna (C) Faixa 1</v>
      </c>
      <c r="N187" s="40" t="str">
        <f t="shared" si="51"/>
        <v>Lançar Preço Coluna (D) Faixa 1</v>
      </c>
      <c r="O187" s="33"/>
      <c r="P187" s="31" t="str">
        <f>IF(F187&lt;&gt;"",IF(I187=TRUE,"Preços OK na Faixa 4","ERRO Preços na Faixa 4"),"Lançar Preços na Faixa 4")</f>
        <v>Lançar Preços na Faixa 4</v>
      </c>
    </row>
    <row r="188" spans="1:16" s="4" customFormat="1" ht="25.5">
      <c r="A188" s="11">
        <v>5</v>
      </c>
      <c r="B188" s="12" t="s">
        <v>5</v>
      </c>
      <c r="C188" s="19"/>
      <c r="D188" s="19"/>
      <c r="E188" s="19"/>
      <c r="F188" s="19"/>
      <c r="G188" s="10">
        <f t="shared" si="47"/>
        <v>0</v>
      </c>
      <c r="H188" s="75"/>
      <c r="I188" s="51" t="str">
        <f t="shared" si="46"/>
        <v/>
      </c>
      <c r="K188" s="40" t="str">
        <f t="shared" si="48"/>
        <v>Lançar Preço Coluna (A) Faixa 1</v>
      </c>
      <c r="L188" s="40" t="str">
        <f t="shared" si="49"/>
        <v>Lançar Preço Coluna (B) Faixa 1</v>
      </c>
      <c r="M188" s="40" t="str">
        <f t="shared" si="50"/>
        <v>Lançar Preço Coluna (C) Faixa 1</v>
      </c>
      <c r="N188" s="40" t="str">
        <f t="shared" si="51"/>
        <v>Lançar Preço Coluna (D) Faixa 1</v>
      </c>
      <c r="O188" s="33"/>
      <c r="P188" s="31" t="str">
        <f>IF(F188&lt;&gt;"",IF(I188=TRUE,"Preços OK na Faixa 5","ERRO Preços na Faixa 5"),"Lançar Preços na Faixa 5")</f>
        <v>Lançar Preços na Faixa 5</v>
      </c>
    </row>
    <row r="189" spans="1:16" s="4" customFormat="1" ht="25.5">
      <c r="A189" s="11">
        <v>6</v>
      </c>
      <c r="B189" s="12" t="s">
        <v>6</v>
      </c>
      <c r="C189" s="19"/>
      <c r="D189" s="19"/>
      <c r="E189" s="19"/>
      <c r="F189" s="19"/>
      <c r="G189" s="10">
        <f t="shared" si="47"/>
        <v>0</v>
      </c>
      <c r="H189" s="75"/>
      <c r="I189" s="51" t="str">
        <f t="shared" si="46"/>
        <v/>
      </c>
      <c r="K189" s="40" t="str">
        <f t="shared" si="48"/>
        <v>Lançar Preço Coluna (A) Faixa 1</v>
      </c>
      <c r="L189" s="40" t="str">
        <f t="shared" si="49"/>
        <v>Lançar Preço Coluna (B) Faixa 1</v>
      </c>
      <c r="M189" s="40" t="str">
        <f t="shared" si="50"/>
        <v>Lançar Preço Coluna (C) Faixa 1</v>
      </c>
      <c r="N189" s="40" t="str">
        <f t="shared" si="51"/>
        <v>Lançar Preço Coluna (D) Faixa 1</v>
      </c>
      <c r="O189" s="33"/>
      <c r="P189" s="31" t="str">
        <f>IF(F189&lt;&gt;"",IF(I189=TRUE,"Preços OK na Faixa 6","ERRO Preços na Faixa 6"),"Lançar Preços na Faixa 6")</f>
        <v>Lançar Preços na Faixa 6</v>
      </c>
    </row>
    <row r="190" spans="1:16" s="4" customFormat="1" ht="25.5">
      <c r="A190" s="11">
        <v>7</v>
      </c>
      <c r="B190" s="12" t="s">
        <v>7</v>
      </c>
      <c r="C190" s="19"/>
      <c r="D190" s="19"/>
      <c r="E190" s="19"/>
      <c r="F190" s="19"/>
      <c r="G190" s="10">
        <f t="shared" si="47"/>
        <v>0</v>
      </c>
      <c r="H190" s="75"/>
      <c r="I190" s="51" t="str">
        <f t="shared" si="46"/>
        <v/>
      </c>
      <c r="K190" s="40" t="str">
        <f t="shared" si="48"/>
        <v>Lançar Preço Coluna (A) Faixa 1</v>
      </c>
      <c r="L190" s="40" t="str">
        <f t="shared" si="49"/>
        <v>Lançar Preço Coluna (B) Faixa 1</v>
      </c>
      <c r="M190" s="40" t="str">
        <f t="shared" si="50"/>
        <v>Lançar Preço Coluna (C) Faixa 1</v>
      </c>
      <c r="N190" s="40" t="str">
        <f t="shared" si="51"/>
        <v>Lançar Preço Coluna (D) Faixa 1</v>
      </c>
      <c r="O190" s="33"/>
      <c r="P190" s="31" t="str">
        <f>IF(F190&lt;&gt;"",IF(I190=TRUE,"Preços OK na Faixa 7","ERRO Preços na Faixa 7"),"Lançar Preços na Faixa 7")</f>
        <v>Lançar Preços na Faixa 7</v>
      </c>
    </row>
    <row r="191" spans="1:16" s="4" customFormat="1" ht="25.5">
      <c r="A191" s="11">
        <v>8</v>
      </c>
      <c r="B191" s="12" t="s">
        <v>8</v>
      </c>
      <c r="C191" s="19"/>
      <c r="D191" s="19"/>
      <c r="E191" s="19"/>
      <c r="F191" s="19"/>
      <c r="G191" s="10">
        <f t="shared" si="47"/>
        <v>0</v>
      </c>
      <c r="H191" s="75"/>
      <c r="I191" s="51" t="str">
        <f t="shared" si="46"/>
        <v/>
      </c>
      <c r="K191" s="40" t="str">
        <f t="shared" si="48"/>
        <v>Lançar Preço Coluna (A) Faixa 1</v>
      </c>
      <c r="L191" s="40" t="str">
        <f t="shared" si="49"/>
        <v>Lançar Preço Coluna (B) Faixa 1</v>
      </c>
      <c r="M191" s="40" t="str">
        <f t="shared" si="50"/>
        <v>Lançar Preço Coluna (C) Faixa 1</v>
      </c>
      <c r="N191" s="40" t="str">
        <f t="shared" si="51"/>
        <v>Lançar Preço Coluna (D) Faixa 1</v>
      </c>
      <c r="O191" s="33"/>
      <c r="P191" s="31" t="str">
        <f>IF(F191&lt;&gt;"",IF(I191=TRUE,"Preços OK na Faixa 8","ERRO Preços na Faixa 8"),"Lançar Preços na Faixa 8")</f>
        <v>Lançar Preços na Faixa 8</v>
      </c>
    </row>
    <row r="192" spans="1:16" s="4" customFormat="1" ht="25.5">
      <c r="A192" s="11">
        <v>9</v>
      </c>
      <c r="B192" s="12" t="s">
        <v>9</v>
      </c>
      <c r="C192" s="19"/>
      <c r="D192" s="19"/>
      <c r="E192" s="19"/>
      <c r="F192" s="19"/>
      <c r="G192" s="10">
        <f t="shared" si="47"/>
        <v>0</v>
      </c>
      <c r="H192" s="75"/>
      <c r="I192" s="51" t="str">
        <f t="shared" si="46"/>
        <v/>
      </c>
      <c r="K192" s="40" t="str">
        <f t="shared" si="48"/>
        <v>Lançar Preço Coluna (A) Faixa 1</v>
      </c>
      <c r="L192" s="40" t="str">
        <f t="shared" si="49"/>
        <v>Lançar Preço Coluna (B) Faixa 1</v>
      </c>
      <c r="M192" s="40" t="str">
        <f t="shared" si="50"/>
        <v>Lançar Preço Coluna (C) Faixa 1</v>
      </c>
      <c r="N192" s="40" t="str">
        <f t="shared" si="51"/>
        <v>Lançar Preço Coluna (D) Faixa 1</v>
      </c>
      <c r="O192" s="33"/>
      <c r="P192" s="31" t="str">
        <f>IF(F192&lt;&gt;"",IF(I192=TRUE,"Preços OK na Faixa 9","ERRO Preços na Faixa 9"),"Lançar Preços na Faixa 9")</f>
        <v>Lançar Preços na Faixa 9</v>
      </c>
    </row>
    <row r="193" spans="1:16" s="4" customFormat="1" ht="25.5">
      <c r="A193" s="11">
        <v>10</v>
      </c>
      <c r="B193" s="12" t="s">
        <v>10</v>
      </c>
      <c r="C193" s="19"/>
      <c r="D193" s="19"/>
      <c r="E193" s="19"/>
      <c r="F193" s="19"/>
      <c r="G193" s="10">
        <f t="shared" si="47"/>
        <v>0</v>
      </c>
      <c r="H193" s="75"/>
      <c r="I193" s="51" t="str">
        <f t="shared" si="46"/>
        <v/>
      </c>
      <c r="K193" s="40" t="str">
        <f t="shared" si="48"/>
        <v>Lançar Preço Coluna (A) Faixa 1</v>
      </c>
      <c r="L193" s="40" t="str">
        <f t="shared" si="49"/>
        <v>Lançar Preço Coluna (B) Faixa 1</v>
      </c>
      <c r="M193" s="40" t="str">
        <f t="shared" si="50"/>
        <v>Lançar Preço Coluna (C) Faixa 1</v>
      </c>
      <c r="N193" s="40" t="str">
        <f t="shared" si="51"/>
        <v>Lançar Preço Coluna (D) Faixa 1</v>
      </c>
      <c r="O193" s="33"/>
      <c r="P193" s="31" t="str">
        <f>IF(F193&lt;&gt;"",IF(I193=TRUE,"Preços OK na Faixa 10","ERRO Preços na Faixa 10"),"Lançar Preços na Faixa 10")</f>
        <v>Lançar Preços na Faixa 10</v>
      </c>
    </row>
    <row r="194" spans="1:16" s="4" customFormat="1" ht="25.5">
      <c r="A194" s="11">
        <v>11</v>
      </c>
      <c r="B194" s="12" t="s">
        <v>11</v>
      </c>
      <c r="C194" s="19"/>
      <c r="D194" s="19"/>
      <c r="E194" s="19"/>
      <c r="F194" s="19"/>
      <c r="G194" s="10">
        <f t="shared" si="47"/>
        <v>0</v>
      </c>
      <c r="H194" s="75"/>
      <c r="I194" s="51" t="str">
        <f t="shared" si="46"/>
        <v/>
      </c>
      <c r="K194" s="40" t="str">
        <f t="shared" si="48"/>
        <v>Lançar Preço Coluna (A) Faixa 1</v>
      </c>
      <c r="L194" s="40" t="str">
        <f t="shared" si="49"/>
        <v>Lançar Preço Coluna (B) Faixa 1</v>
      </c>
      <c r="M194" s="40" t="str">
        <f t="shared" si="50"/>
        <v>Lançar Preço Coluna (C) Faixa 1</v>
      </c>
      <c r="N194" s="40" t="str">
        <f t="shared" si="51"/>
        <v>Lançar Preço Coluna (D) Faixa 1</v>
      </c>
      <c r="O194" s="33"/>
      <c r="P194" s="31" t="str">
        <f>IF(F194&lt;&gt;"",IF(I194=TRUE,"Preços OK na Faixa 11","ERRO Preços na Faixa 11"),"Lançar Preços na Faixa 11")</f>
        <v>Lançar Preços na Faixa 11</v>
      </c>
    </row>
    <row r="195" spans="1:16" s="4" customFormat="1" ht="25.5">
      <c r="A195" s="11">
        <v>12</v>
      </c>
      <c r="B195" s="12" t="s">
        <v>12</v>
      </c>
      <c r="C195" s="19"/>
      <c r="D195" s="19"/>
      <c r="E195" s="19"/>
      <c r="F195" s="19"/>
      <c r="G195" s="10">
        <f t="shared" si="47"/>
        <v>0</v>
      </c>
      <c r="H195" s="75"/>
      <c r="I195" s="51" t="str">
        <f t="shared" si="46"/>
        <v/>
      </c>
      <c r="K195" s="40" t="str">
        <f t="shared" si="48"/>
        <v>Lançar Preço Coluna (A) Faixa 1</v>
      </c>
      <c r="L195" s="40" t="str">
        <f t="shared" si="49"/>
        <v>Lançar Preço Coluna (B) Faixa 1</v>
      </c>
      <c r="M195" s="40" t="str">
        <f t="shared" si="50"/>
        <v>Lançar Preço Coluna (C) Faixa 1</v>
      </c>
      <c r="N195" s="40" t="str">
        <f t="shared" si="51"/>
        <v>Lançar Preço Coluna (D) Faixa 1</v>
      </c>
      <c r="O195" s="33"/>
      <c r="P195" s="36" t="str">
        <f>IF(F195&lt;&gt;"",IF(I195=TRUE,"Preços OK na Faixa 12","ERRO Preços na Faixa 12"),"Lançar Preços na Faixa 12")</f>
        <v>Lançar Preços na Faixa 12</v>
      </c>
    </row>
    <row r="196" spans="1:16" s="4" customFormat="1" ht="26.25" thickBot="1">
      <c r="A196" s="46">
        <v>13</v>
      </c>
      <c r="B196" s="47" t="s">
        <v>13</v>
      </c>
      <c r="C196" s="48"/>
      <c r="D196" s="48"/>
      <c r="E196" s="48"/>
      <c r="F196" s="48"/>
      <c r="G196" s="49">
        <f t="shared" si="47"/>
        <v>0</v>
      </c>
      <c r="H196" s="75">
        <f>SUM(G184:G196)</f>
        <v>0</v>
      </c>
      <c r="I196" s="51" t="str">
        <f t="shared" si="46"/>
        <v/>
      </c>
      <c r="K196" s="40" t="str">
        <f t="shared" si="48"/>
        <v>Lançar Preço Coluna (A) Faixa 1</v>
      </c>
      <c r="L196" s="40" t="str">
        <f t="shared" si="49"/>
        <v>Lançar Preço Coluna (B) Faixa 1</v>
      </c>
      <c r="M196" s="40" t="str">
        <f t="shared" si="50"/>
        <v>Lançar Preço Coluna (C) Faixa 1</v>
      </c>
      <c r="N196" s="40" t="str">
        <f t="shared" si="51"/>
        <v>Lançar Preço Coluna (D) Faixa 1</v>
      </c>
      <c r="O196" s="39"/>
      <c r="P196" s="36" t="str">
        <f>IF(F196&lt;&gt;"",IF(I196=TRUE,"Preços OK na Faixa 13","ERRO Preços na Faixa 13"),"Lançar Preços na Faixa 13")</f>
        <v>Lançar Preços na Faixa 13</v>
      </c>
    </row>
    <row r="197" spans="1:16" s="4" customFormat="1" ht="21.75" customHeight="1" thickBot="1">
      <c r="A197" s="6"/>
      <c r="H197" s="74"/>
      <c r="I197" s="51"/>
      <c r="K197" s="35"/>
      <c r="L197" s="35"/>
      <c r="M197" s="35"/>
      <c r="N197" s="35"/>
      <c r="O197" s="35"/>
      <c r="P197" s="35"/>
    </row>
    <row r="198" spans="1:16" s="60" customFormat="1" ht="30.75" customHeight="1" thickBot="1">
      <c r="A198" s="164" t="s">
        <v>23</v>
      </c>
      <c r="B198" s="165"/>
      <c r="C198" s="165"/>
      <c r="D198" s="165"/>
      <c r="E198" s="166"/>
      <c r="F198" s="166"/>
      <c r="G198" s="167"/>
      <c r="H198" s="58"/>
      <c r="I198" s="59"/>
      <c r="K198" s="145" t="s">
        <v>50</v>
      </c>
      <c r="L198" s="145"/>
      <c r="M198" s="145"/>
      <c r="N198" s="145"/>
      <c r="O198" s="61"/>
      <c r="P198" s="147" t="s">
        <v>51</v>
      </c>
    </row>
    <row r="199" spans="1:16" s="4" customFormat="1" ht="57" customHeight="1" thickBot="1">
      <c r="A199" s="156" t="s">
        <v>215</v>
      </c>
      <c r="B199" s="157"/>
      <c r="C199" s="157"/>
      <c r="D199" s="157"/>
      <c r="E199" s="157"/>
      <c r="F199" s="157"/>
      <c r="G199" s="158"/>
      <c r="H199" s="53"/>
      <c r="I199" s="51"/>
      <c r="K199" s="145"/>
      <c r="L199" s="145"/>
      <c r="M199" s="145"/>
      <c r="N199" s="145"/>
      <c r="O199" s="18"/>
      <c r="P199" s="147"/>
    </row>
    <row r="200" spans="1:16" s="4" customFormat="1" ht="12.75" customHeight="1" thickBot="1">
      <c r="A200" s="127" t="s">
        <v>37</v>
      </c>
      <c r="B200" s="127" t="s">
        <v>36</v>
      </c>
      <c r="C200" s="130" t="s">
        <v>45</v>
      </c>
      <c r="D200" s="131"/>
      <c r="E200" s="131"/>
      <c r="F200" s="132"/>
      <c r="G200" s="133" t="s">
        <v>89</v>
      </c>
      <c r="H200" s="54"/>
      <c r="I200" s="51"/>
      <c r="K200" s="145"/>
      <c r="L200" s="145"/>
      <c r="M200" s="145"/>
      <c r="N200" s="145"/>
      <c r="O200" s="18"/>
      <c r="P200" s="147"/>
    </row>
    <row r="201" spans="1:16" s="4" customFormat="1" ht="13.5" customHeight="1" thickBot="1">
      <c r="A201" s="128"/>
      <c r="B201" s="128"/>
      <c r="C201" s="21" t="s">
        <v>41</v>
      </c>
      <c r="D201" s="20" t="s">
        <v>42</v>
      </c>
      <c r="E201" s="20" t="s">
        <v>43</v>
      </c>
      <c r="F201" s="20" t="s">
        <v>44</v>
      </c>
      <c r="G201" s="134"/>
      <c r="H201" s="54"/>
      <c r="I201" s="51"/>
      <c r="K201" s="145"/>
      <c r="L201" s="145"/>
      <c r="M201" s="145"/>
      <c r="N201" s="145"/>
      <c r="O201" s="18"/>
      <c r="P201" s="147"/>
    </row>
    <row r="202" spans="1:16" s="4" customFormat="1" ht="39" customHeight="1" thickBot="1">
      <c r="A202" s="129"/>
      <c r="B202" s="129"/>
      <c r="C202" s="43" t="s">
        <v>87</v>
      </c>
      <c r="D202" s="44" t="s">
        <v>47</v>
      </c>
      <c r="E202" s="44" t="s">
        <v>88</v>
      </c>
      <c r="F202" s="44" t="s">
        <v>49</v>
      </c>
      <c r="G202" s="135"/>
      <c r="H202" s="54"/>
      <c r="I202" s="51"/>
      <c r="K202" s="146"/>
      <c r="L202" s="146"/>
      <c r="M202" s="146"/>
      <c r="N202" s="146"/>
      <c r="O202" s="32"/>
      <c r="P202" s="148"/>
    </row>
    <row r="203" spans="1:16" s="4" customFormat="1" ht="25.5">
      <c r="A203" s="8">
        <v>1</v>
      </c>
      <c r="B203" s="9" t="s">
        <v>1</v>
      </c>
      <c r="C203" s="19"/>
      <c r="D203" s="19"/>
      <c r="E203" s="19"/>
      <c r="F203" s="19"/>
      <c r="G203" s="10">
        <f>SUM(C203:D203)</f>
        <v>0</v>
      </c>
      <c r="H203" s="75"/>
      <c r="I203" s="51" t="str">
        <f t="shared" ref="I203:I215" si="52">IF(C203&lt;&gt;0,AND(D203&lt;C203,E203&lt;D203,F203&lt;E203),"")</f>
        <v/>
      </c>
      <c r="K203" s="40" t="str">
        <f>IF(C203&lt;&gt;0,IF(AND(C203&lt;C184),"Preço Ok Coluna (A) Faixa 1","ERRO Preço Coluna (A) Faixa 1"),"Lançar Preço Coluna (A) Faixa 1")</f>
        <v>Lançar Preço Coluna (A) Faixa 1</v>
      </c>
      <c r="L203" s="40" t="str">
        <f>IF(D203&lt;&gt;0,IF(AND(D203&lt;D184),"Preço Ok Coluna (B) Faixa 1","ERRO Preço Coluna (B) Faixa 1"),"Lançar Preço Coluna (B) Faixa 1")</f>
        <v>Lançar Preço Coluna (B) Faixa 1</v>
      </c>
      <c r="M203" s="40" t="str">
        <f>IF(E203&lt;&gt;0,IF(AND(E203&lt;E184),"Preço Ok Coluna (C) Faixa 1","ERRO Preço Coluna (C) Faixa 1"),"Lançar Preço Coluna (C) Faixa 1")</f>
        <v>Lançar Preço Coluna (C) Faixa 1</v>
      </c>
      <c r="N203" s="40" t="str">
        <f>IF(F203&lt;&gt;0,IF(AND(F203&lt;F184),"Preço Ok Coluna (D) Faixa 1","ERRO Preço Coluna (D) Faixa 1"),"Lançar Preço Coluna (D) Faixa 1")</f>
        <v>Lançar Preço Coluna (D) Faixa 1</v>
      </c>
      <c r="O203" s="40"/>
      <c r="P203" s="31" t="str">
        <f>IF(F203&lt;&gt;"",IF(I203=TRUE,"Preços OK na Faixa 1","ERRO Preços na Faixa 1"),"Lançar Preços na Faixa 1")</f>
        <v>Lançar Preços na Faixa 1</v>
      </c>
    </row>
    <row r="204" spans="1:16" s="4" customFormat="1" ht="25.5">
      <c r="A204" s="11">
        <v>2</v>
      </c>
      <c r="B204" s="12" t="s">
        <v>2</v>
      </c>
      <c r="C204" s="19"/>
      <c r="D204" s="19"/>
      <c r="E204" s="19"/>
      <c r="F204" s="19"/>
      <c r="G204" s="10">
        <f t="shared" ref="G204:G215" si="53">SUM(C204:D204)</f>
        <v>0</v>
      </c>
      <c r="H204" s="75"/>
      <c r="I204" s="51" t="str">
        <f t="shared" si="52"/>
        <v/>
      </c>
      <c r="K204" s="40" t="str">
        <f>IF(C204&lt;&gt;0,IF(AND(C204&lt;C185),"Preço Ok Coluna (A) Faixa 1","ERRO Preço Coluna (A) Faixa 1"),"Lançar Preço Coluna (A) Faixa 1")</f>
        <v>Lançar Preço Coluna (A) Faixa 1</v>
      </c>
      <c r="L204" s="40" t="str">
        <f>IF(D204&lt;&gt;0,IF(AND(D204&lt;D185),"Preço Ok Coluna (B) Faixa 1","ERRO Preço Coluna (B) Faixa 1"),"Lançar Preço Coluna (B) Faixa 1")</f>
        <v>Lançar Preço Coluna (B) Faixa 1</v>
      </c>
      <c r="M204" s="40" t="str">
        <f>IF(E204&lt;&gt;0,IF(AND(E204&lt;E185),"Preço Ok Coluna (C) Faixa 1","ERRO Preço Coluna (C) Faixa 1"),"Lançar Preço Coluna (C) Faixa 1")</f>
        <v>Lançar Preço Coluna (C) Faixa 1</v>
      </c>
      <c r="N204" s="40" t="str">
        <f>IF(F204&lt;&gt;0,IF(AND(F204&lt;F185),"Preço Ok Coluna (D) Faixa 1","ERRO Preço Coluna (D) Faixa 1"),"Lançar Preço Coluna (D) Faixa 1")</f>
        <v>Lançar Preço Coluna (D) Faixa 1</v>
      </c>
      <c r="O204" s="33"/>
      <c r="P204" s="31" t="str">
        <f>IF(F204&lt;&gt;"",IF(I204=TRUE,"Preços OK na Faixa 2","ERRO Preços na Faixa 2"),"Lançar Preços na Faixa 2")</f>
        <v>Lançar Preços na Faixa 2</v>
      </c>
    </row>
    <row r="205" spans="1:16" s="4" customFormat="1" ht="25.5">
      <c r="A205" s="11">
        <v>3</v>
      </c>
      <c r="B205" s="12" t="s">
        <v>3</v>
      </c>
      <c r="C205" s="19"/>
      <c r="D205" s="19"/>
      <c r="E205" s="19"/>
      <c r="F205" s="19"/>
      <c r="G205" s="10">
        <f t="shared" si="53"/>
        <v>0</v>
      </c>
      <c r="H205" s="75"/>
      <c r="I205" s="51" t="str">
        <f t="shared" si="52"/>
        <v/>
      </c>
      <c r="K205" s="40" t="str">
        <f t="shared" ref="K205:K215" si="54">IF(C205&lt;&gt;0,IF(AND(C205&lt;C186),"Preço Ok Coluna (A) Faixa 1","ERRO Preço Coluna (A) Faixa 1"),"Lançar Preço Coluna (A) Faixa 1")</f>
        <v>Lançar Preço Coluna (A) Faixa 1</v>
      </c>
      <c r="L205" s="40" t="str">
        <f t="shared" ref="L205:L215" si="55">IF(D205&lt;&gt;0,IF(AND(D205&lt;D186),"Preço Ok Coluna (B) Faixa 1","ERRO Preço Coluna (B) Faixa 1"),"Lançar Preço Coluna (B) Faixa 1")</f>
        <v>Lançar Preço Coluna (B) Faixa 1</v>
      </c>
      <c r="M205" s="40" t="str">
        <f t="shared" ref="M205:M215" si="56">IF(E205&lt;&gt;0,IF(AND(E205&lt;E186),"Preço Ok Coluna (C) Faixa 1","ERRO Preço Coluna (C) Faixa 1"),"Lançar Preço Coluna (C) Faixa 1")</f>
        <v>Lançar Preço Coluna (C) Faixa 1</v>
      </c>
      <c r="N205" s="40" t="str">
        <f t="shared" ref="N205:N215" si="57">IF(F205&lt;&gt;0,IF(AND(F205&lt;F186),"Preço Ok Coluna (D) Faixa 1","ERRO Preço Coluna (D) Faixa 1"),"Lançar Preço Coluna (D) Faixa 1")</f>
        <v>Lançar Preço Coluna (D) Faixa 1</v>
      </c>
      <c r="O205" s="33"/>
      <c r="P205" s="31" t="str">
        <f>IF(F205&lt;&gt;"",IF(I205=TRUE,"Preços OK na Faixa 3","ERRO Preços na Faixa 3"),"Lançar Preços na Faixa 3")</f>
        <v>Lançar Preços na Faixa 3</v>
      </c>
    </row>
    <row r="206" spans="1:16" s="4" customFormat="1" ht="25.5">
      <c r="A206" s="11">
        <v>4</v>
      </c>
      <c r="B206" s="12" t="s">
        <v>4</v>
      </c>
      <c r="C206" s="19"/>
      <c r="D206" s="19"/>
      <c r="E206" s="19"/>
      <c r="F206" s="19"/>
      <c r="G206" s="10">
        <f t="shared" si="53"/>
        <v>0</v>
      </c>
      <c r="H206" s="75"/>
      <c r="I206" s="51" t="str">
        <f t="shared" si="52"/>
        <v/>
      </c>
      <c r="K206" s="40" t="str">
        <f t="shared" si="54"/>
        <v>Lançar Preço Coluna (A) Faixa 1</v>
      </c>
      <c r="L206" s="40" t="str">
        <f t="shared" si="55"/>
        <v>Lançar Preço Coluna (B) Faixa 1</v>
      </c>
      <c r="M206" s="40" t="str">
        <f t="shared" si="56"/>
        <v>Lançar Preço Coluna (C) Faixa 1</v>
      </c>
      <c r="N206" s="40" t="str">
        <f t="shared" si="57"/>
        <v>Lançar Preço Coluna (D) Faixa 1</v>
      </c>
      <c r="O206" s="33"/>
      <c r="P206" s="31" t="str">
        <f>IF(F206&lt;&gt;"",IF(I206=TRUE,"Preços OK na Faixa 4","ERRO Preços na Faixa 4"),"Lançar Preços na Faixa 4")</f>
        <v>Lançar Preços na Faixa 4</v>
      </c>
    </row>
    <row r="207" spans="1:16" s="4" customFormat="1" ht="25.5">
      <c r="A207" s="11">
        <v>5</v>
      </c>
      <c r="B207" s="12" t="s">
        <v>5</v>
      </c>
      <c r="C207" s="19"/>
      <c r="D207" s="19"/>
      <c r="E207" s="19"/>
      <c r="F207" s="19"/>
      <c r="G207" s="10">
        <f t="shared" si="53"/>
        <v>0</v>
      </c>
      <c r="H207" s="75"/>
      <c r="I207" s="51" t="str">
        <f t="shared" si="52"/>
        <v/>
      </c>
      <c r="K207" s="40" t="str">
        <f t="shared" si="54"/>
        <v>Lançar Preço Coluna (A) Faixa 1</v>
      </c>
      <c r="L207" s="40" t="str">
        <f t="shared" si="55"/>
        <v>Lançar Preço Coluna (B) Faixa 1</v>
      </c>
      <c r="M207" s="40" t="str">
        <f t="shared" si="56"/>
        <v>Lançar Preço Coluna (C) Faixa 1</v>
      </c>
      <c r="N207" s="40" t="str">
        <f t="shared" si="57"/>
        <v>Lançar Preço Coluna (D) Faixa 1</v>
      </c>
      <c r="O207" s="33"/>
      <c r="P207" s="31" t="str">
        <f>IF(F207&lt;&gt;"",IF(I207=TRUE,"Preços OK na Faixa 5","ERRO Preços na Faixa 5"),"Lançar Preços na Faixa 5")</f>
        <v>Lançar Preços na Faixa 5</v>
      </c>
    </row>
    <row r="208" spans="1:16" s="4" customFormat="1" ht="25.5">
      <c r="A208" s="11">
        <v>6</v>
      </c>
      <c r="B208" s="12" t="s">
        <v>6</v>
      </c>
      <c r="C208" s="19"/>
      <c r="D208" s="19"/>
      <c r="E208" s="19"/>
      <c r="F208" s="19"/>
      <c r="G208" s="10">
        <f t="shared" si="53"/>
        <v>0</v>
      </c>
      <c r="H208" s="75"/>
      <c r="I208" s="51" t="str">
        <f t="shared" si="52"/>
        <v/>
      </c>
      <c r="K208" s="40" t="str">
        <f t="shared" si="54"/>
        <v>Lançar Preço Coluna (A) Faixa 1</v>
      </c>
      <c r="L208" s="40" t="str">
        <f t="shared" si="55"/>
        <v>Lançar Preço Coluna (B) Faixa 1</v>
      </c>
      <c r="M208" s="40" t="str">
        <f t="shared" si="56"/>
        <v>Lançar Preço Coluna (C) Faixa 1</v>
      </c>
      <c r="N208" s="40" t="str">
        <f t="shared" si="57"/>
        <v>Lançar Preço Coluna (D) Faixa 1</v>
      </c>
      <c r="O208" s="33"/>
      <c r="P208" s="31" t="str">
        <f>IF(F208&lt;&gt;"",IF(I208=TRUE,"Preços OK na Faixa 6","ERRO Preços na Faixa 6"),"Lançar Preços na Faixa 6")</f>
        <v>Lançar Preços na Faixa 6</v>
      </c>
    </row>
    <row r="209" spans="1:16" s="4" customFormat="1" ht="25.5">
      <c r="A209" s="11">
        <v>7</v>
      </c>
      <c r="B209" s="12" t="s">
        <v>7</v>
      </c>
      <c r="C209" s="19"/>
      <c r="D209" s="19"/>
      <c r="E209" s="19"/>
      <c r="F209" s="19"/>
      <c r="G209" s="10">
        <f t="shared" si="53"/>
        <v>0</v>
      </c>
      <c r="H209" s="75"/>
      <c r="I209" s="51" t="str">
        <f t="shared" si="52"/>
        <v/>
      </c>
      <c r="K209" s="40" t="str">
        <f t="shared" si="54"/>
        <v>Lançar Preço Coluna (A) Faixa 1</v>
      </c>
      <c r="L209" s="40" t="str">
        <f t="shared" si="55"/>
        <v>Lançar Preço Coluna (B) Faixa 1</v>
      </c>
      <c r="M209" s="40" t="str">
        <f t="shared" si="56"/>
        <v>Lançar Preço Coluna (C) Faixa 1</v>
      </c>
      <c r="N209" s="40" t="str">
        <f t="shared" si="57"/>
        <v>Lançar Preço Coluna (D) Faixa 1</v>
      </c>
      <c r="O209" s="33"/>
      <c r="P209" s="31" t="str">
        <f>IF(F209&lt;&gt;"",IF(I209=TRUE,"Preços OK na Faixa 7","ERRO Preços na Faixa 7"),"Lançar Preços na Faixa 7")</f>
        <v>Lançar Preços na Faixa 7</v>
      </c>
    </row>
    <row r="210" spans="1:16" s="4" customFormat="1" ht="25.5">
      <c r="A210" s="11">
        <v>8</v>
      </c>
      <c r="B210" s="12" t="s">
        <v>8</v>
      </c>
      <c r="C210" s="19"/>
      <c r="D210" s="19"/>
      <c r="E210" s="19"/>
      <c r="F210" s="19"/>
      <c r="G210" s="10">
        <f t="shared" si="53"/>
        <v>0</v>
      </c>
      <c r="H210" s="75"/>
      <c r="I210" s="51" t="str">
        <f t="shared" si="52"/>
        <v/>
      </c>
      <c r="K210" s="40" t="str">
        <f t="shared" si="54"/>
        <v>Lançar Preço Coluna (A) Faixa 1</v>
      </c>
      <c r="L210" s="40" t="str">
        <f t="shared" si="55"/>
        <v>Lançar Preço Coluna (B) Faixa 1</v>
      </c>
      <c r="M210" s="40" t="str">
        <f t="shared" si="56"/>
        <v>Lançar Preço Coluna (C) Faixa 1</v>
      </c>
      <c r="N210" s="40" t="str">
        <f t="shared" si="57"/>
        <v>Lançar Preço Coluna (D) Faixa 1</v>
      </c>
      <c r="O210" s="33"/>
      <c r="P210" s="31" t="str">
        <f>IF(F210&lt;&gt;"",IF(I210=TRUE,"Preços OK na Faixa 8","ERRO Preços na Faixa 8"),"Lançar Preços na Faixa 8")</f>
        <v>Lançar Preços na Faixa 8</v>
      </c>
    </row>
    <row r="211" spans="1:16" s="4" customFormat="1" ht="25.5">
      <c r="A211" s="11">
        <v>9</v>
      </c>
      <c r="B211" s="12" t="s">
        <v>9</v>
      </c>
      <c r="C211" s="19"/>
      <c r="D211" s="19"/>
      <c r="E211" s="19"/>
      <c r="F211" s="19"/>
      <c r="G211" s="10">
        <f t="shared" si="53"/>
        <v>0</v>
      </c>
      <c r="H211" s="75"/>
      <c r="I211" s="51" t="str">
        <f t="shared" si="52"/>
        <v/>
      </c>
      <c r="K211" s="40" t="str">
        <f t="shared" si="54"/>
        <v>Lançar Preço Coluna (A) Faixa 1</v>
      </c>
      <c r="L211" s="40" t="str">
        <f t="shared" si="55"/>
        <v>Lançar Preço Coluna (B) Faixa 1</v>
      </c>
      <c r="M211" s="40" t="str">
        <f t="shared" si="56"/>
        <v>Lançar Preço Coluna (C) Faixa 1</v>
      </c>
      <c r="N211" s="40" t="str">
        <f t="shared" si="57"/>
        <v>Lançar Preço Coluna (D) Faixa 1</v>
      </c>
      <c r="O211" s="33"/>
      <c r="P211" s="31" t="str">
        <f>IF(F211&lt;&gt;"",IF(I211=TRUE,"Preços OK na Faixa 9","ERRO Preços na Faixa 9"),"Lançar Preços na Faixa 9")</f>
        <v>Lançar Preços na Faixa 9</v>
      </c>
    </row>
    <row r="212" spans="1:16" s="4" customFormat="1" ht="25.5">
      <c r="A212" s="11">
        <v>10</v>
      </c>
      <c r="B212" s="12" t="s">
        <v>10</v>
      </c>
      <c r="C212" s="19"/>
      <c r="D212" s="19"/>
      <c r="E212" s="19"/>
      <c r="F212" s="19"/>
      <c r="G212" s="10">
        <f t="shared" si="53"/>
        <v>0</v>
      </c>
      <c r="H212" s="75"/>
      <c r="I212" s="51" t="str">
        <f t="shared" si="52"/>
        <v/>
      </c>
      <c r="K212" s="40" t="str">
        <f t="shared" si="54"/>
        <v>Lançar Preço Coluna (A) Faixa 1</v>
      </c>
      <c r="L212" s="40" t="str">
        <f t="shared" si="55"/>
        <v>Lançar Preço Coluna (B) Faixa 1</v>
      </c>
      <c r="M212" s="40" t="str">
        <f t="shared" si="56"/>
        <v>Lançar Preço Coluna (C) Faixa 1</v>
      </c>
      <c r="N212" s="40" t="str">
        <f t="shared" si="57"/>
        <v>Lançar Preço Coluna (D) Faixa 1</v>
      </c>
      <c r="O212" s="33"/>
      <c r="P212" s="31" t="str">
        <f>IF(F212&lt;&gt;"",IF(I212=TRUE,"Preços OK na Faixa 10","ERRO Preços na Faixa 10"),"Lançar Preços na Faixa 10")</f>
        <v>Lançar Preços na Faixa 10</v>
      </c>
    </row>
    <row r="213" spans="1:16" s="4" customFormat="1" ht="25.5">
      <c r="A213" s="11">
        <v>11</v>
      </c>
      <c r="B213" s="12" t="s">
        <v>11</v>
      </c>
      <c r="C213" s="19"/>
      <c r="D213" s="19"/>
      <c r="E213" s="19"/>
      <c r="F213" s="19"/>
      <c r="G213" s="10">
        <f t="shared" si="53"/>
        <v>0</v>
      </c>
      <c r="H213" s="75"/>
      <c r="I213" s="51" t="str">
        <f t="shared" si="52"/>
        <v/>
      </c>
      <c r="K213" s="40" t="str">
        <f t="shared" si="54"/>
        <v>Lançar Preço Coluna (A) Faixa 1</v>
      </c>
      <c r="L213" s="40" t="str">
        <f t="shared" si="55"/>
        <v>Lançar Preço Coluna (B) Faixa 1</v>
      </c>
      <c r="M213" s="40" t="str">
        <f t="shared" si="56"/>
        <v>Lançar Preço Coluna (C) Faixa 1</v>
      </c>
      <c r="N213" s="40" t="str">
        <f t="shared" si="57"/>
        <v>Lançar Preço Coluna (D) Faixa 1</v>
      </c>
      <c r="O213" s="33"/>
      <c r="P213" s="31" t="str">
        <f>IF(F213&lt;&gt;"",IF(I213=TRUE,"Preços OK na Faixa 11","ERRO Preços na Faixa 11"),"Lançar Preços na Faixa 11")</f>
        <v>Lançar Preços na Faixa 11</v>
      </c>
    </row>
    <row r="214" spans="1:16" s="4" customFormat="1" ht="25.5">
      <c r="A214" s="11">
        <v>12</v>
      </c>
      <c r="B214" s="12" t="s">
        <v>12</v>
      </c>
      <c r="C214" s="19"/>
      <c r="D214" s="19"/>
      <c r="E214" s="19"/>
      <c r="F214" s="19"/>
      <c r="G214" s="10">
        <f t="shared" si="53"/>
        <v>0</v>
      </c>
      <c r="H214" s="75"/>
      <c r="I214" s="51" t="str">
        <f t="shared" si="52"/>
        <v/>
      </c>
      <c r="K214" s="40" t="str">
        <f t="shared" si="54"/>
        <v>Lançar Preço Coluna (A) Faixa 1</v>
      </c>
      <c r="L214" s="40" t="str">
        <f t="shared" si="55"/>
        <v>Lançar Preço Coluna (B) Faixa 1</v>
      </c>
      <c r="M214" s="40" t="str">
        <f t="shared" si="56"/>
        <v>Lançar Preço Coluna (C) Faixa 1</v>
      </c>
      <c r="N214" s="40" t="str">
        <f t="shared" si="57"/>
        <v>Lançar Preço Coluna (D) Faixa 1</v>
      </c>
      <c r="O214" s="33"/>
      <c r="P214" s="36" t="str">
        <f>IF(F214&lt;&gt;"",IF(I214=TRUE,"Preços OK na Faixa 12","ERRO Preços na Faixa 12"),"Lançar Preços na Faixa 12")</f>
        <v>Lançar Preços na Faixa 12</v>
      </c>
    </row>
    <row r="215" spans="1:16" s="4" customFormat="1" ht="26.25" thickBot="1">
      <c r="A215" s="46">
        <v>13</v>
      </c>
      <c r="B215" s="47" t="s">
        <v>13</v>
      </c>
      <c r="C215" s="48"/>
      <c r="D215" s="48"/>
      <c r="E215" s="48"/>
      <c r="F215" s="48"/>
      <c r="G215" s="49">
        <f t="shared" si="53"/>
        <v>0</v>
      </c>
      <c r="H215" s="75">
        <f>SUM(G203:G215)</f>
        <v>0</v>
      </c>
      <c r="I215" s="51" t="str">
        <f t="shared" si="52"/>
        <v/>
      </c>
      <c r="K215" s="40" t="str">
        <f t="shared" si="54"/>
        <v>Lançar Preço Coluna (A) Faixa 1</v>
      </c>
      <c r="L215" s="40" t="str">
        <f t="shared" si="55"/>
        <v>Lançar Preço Coluna (B) Faixa 1</v>
      </c>
      <c r="M215" s="40" t="str">
        <f t="shared" si="56"/>
        <v>Lançar Preço Coluna (C) Faixa 1</v>
      </c>
      <c r="N215" s="40" t="str">
        <f t="shared" si="57"/>
        <v>Lançar Preço Coluna (D) Faixa 1</v>
      </c>
      <c r="O215" s="39"/>
      <c r="P215" s="36" t="str">
        <f>IF(F215&lt;&gt;"",IF(I215=TRUE,"Preços OK na Faixa 13","ERRO Preços na Faixa 13"),"Lançar Preços na Faixa 13")</f>
        <v>Lançar Preços na Faixa 13</v>
      </c>
    </row>
    <row r="216" spans="1:16" s="4" customFormat="1" ht="21.75" customHeight="1" thickBot="1">
      <c r="A216" s="6"/>
      <c r="H216" s="74"/>
      <c r="I216" s="51"/>
      <c r="K216" s="35"/>
      <c r="L216" s="35"/>
      <c r="M216" s="35"/>
      <c r="N216" s="35"/>
      <c r="O216" s="35"/>
      <c r="P216" s="42"/>
    </row>
    <row r="217" spans="1:16" s="60" customFormat="1" ht="30.75" customHeight="1" thickBot="1">
      <c r="A217" s="164" t="s">
        <v>24</v>
      </c>
      <c r="B217" s="165"/>
      <c r="C217" s="165"/>
      <c r="D217" s="165"/>
      <c r="E217" s="166"/>
      <c r="F217" s="166"/>
      <c r="G217" s="167"/>
      <c r="H217" s="58"/>
      <c r="I217" s="59"/>
      <c r="K217" s="145" t="s">
        <v>50</v>
      </c>
      <c r="L217" s="145"/>
      <c r="M217" s="145"/>
      <c r="N217" s="145"/>
      <c r="O217" s="61"/>
      <c r="P217" s="147" t="s">
        <v>51</v>
      </c>
    </row>
    <row r="218" spans="1:16" s="4" customFormat="1" ht="57" customHeight="1" thickBot="1">
      <c r="A218" s="156" t="s">
        <v>216</v>
      </c>
      <c r="B218" s="157"/>
      <c r="C218" s="157"/>
      <c r="D218" s="157"/>
      <c r="E218" s="157"/>
      <c r="F218" s="157"/>
      <c r="G218" s="158"/>
      <c r="H218" s="53"/>
      <c r="I218" s="51"/>
      <c r="K218" s="145"/>
      <c r="L218" s="145"/>
      <c r="M218" s="145"/>
      <c r="N218" s="145"/>
      <c r="O218" s="18"/>
      <c r="P218" s="147"/>
    </row>
    <row r="219" spans="1:16" s="4" customFormat="1" ht="12.75" customHeight="1" thickBot="1">
      <c r="A219" s="127" t="s">
        <v>37</v>
      </c>
      <c r="B219" s="127" t="s">
        <v>36</v>
      </c>
      <c r="C219" s="130" t="s">
        <v>45</v>
      </c>
      <c r="D219" s="131"/>
      <c r="E219" s="131"/>
      <c r="F219" s="132"/>
      <c r="G219" s="133" t="s">
        <v>89</v>
      </c>
      <c r="H219" s="54"/>
      <c r="I219" s="51"/>
      <c r="K219" s="145"/>
      <c r="L219" s="145"/>
      <c r="M219" s="145"/>
      <c r="N219" s="145"/>
      <c r="O219" s="18"/>
      <c r="P219" s="147"/>
    </row>
    <row r="220" spans="1:16" s="4" customFormat="1" ht="13.5" customHeight="1" thickBot="1">
      <c r="A220" s="128"/>
      <c r="B220" s="128"/>
      <c r="C220" s="21" t="s">
        <v>41</v>
      </c>
      <c r="D220" s="20" t="s">
        <v>42</v>
      </c>
      <c r="E220" s="20" t="s">
        <v>43</v>
      </c>
      <c r="F220" s="20" t="s">
        <v>44</v>
      </c>
      <c r="G220" s="134"/>
      <c r="H220" s="54"/>
      <c r="I220" s="51"/>
      <c r="K220" s="145"/>
      <c r="L220" s="145"/>
      <c r="M220" s="145"/>
      <c r="N220" s="145"/>
      <c r="O220" s="18"/>
      <c r="P220" s="147"/>
    </row>
    <row r="221" spans="1:16" s="4" customFormat="1" ht="39" customHeight="1" thickBot="1">
      <c r="A221" s="129"/>
      <c r="B221" s="129"/>
      <c r="C221" s="43" t="s">
        <v>87</v>
      </c>
      <c r="D221" s="44" t="s">
        <v>47</v>
      </c>
      <c r="E221" s="44" t="s">
        <v>88</v>
      </c>
      <c r="F221" s="44" t="s">
        <v>49</v>
      </c>
      <c r="G221" s="135"/>
      <c r="H221" s="54"/>
      <c r="I221" s="51"/>
      <c r="K221" s="146"/>
      <c r="L221" s="146"/>
      <c r="M221" s="146"/>
      <c r="N221" s="146"/>
      <c r="O221" s="32"/>
      <c r="P221" s="148"/>
    </row>
    <row r="222" spans="1:16" s="4" customFormat="1" ht="25.5">
      <c r="A222" s="8">
        <v>1</v>
      </c>
      <c r="B222" s="9" t="s">
        <v>1</v>
      </c>
      <c r="C222" s="19"/>
      <c r="D222" s="19"/>
      <c r="E222" s="19"/>
      <c r="F222" s="19"/>
      <c r="G222" s="10">
        <f>SUM(C222:D222)</f>
        <v>0</v>
      </c>
      <c r="H222" s="75"/>
      <c r="I222" s="51" t="str">
        <f t="shared" ref="I222:I234" si="58">IF(C222&lt;&gt;0,AND(D222&lt;C222,E222&lt;D222,F222&lt;E222),"")</f>
        <v/>
      </c>
      <c r="K222" s="40" t="str">
        <f>IF(C222&lt;&gt;0,IF(AND(C222&lt;C203),"Preço Ok Coluna (A) Faixa 1","ERRO Preço Coluna (A) Faixa 1"),"Lançar Preço Coluna (A) Faixa 1")</f>
        <v>Lançar Preço Coluna (A) Faixa 1</v>
      </c>
      <c r="L222" s="40" t="str">
        <f>IF(D222&lt;&gt;0,IF(AND(D222&lt;D203),"Preço Ok Coluna (B) Faixa 1","ERRO Preço Coluna (B) Faixa 1"),"Lançar Preço Coluna (B) Faixa 1")</f>
        <v>Lançar Preço Coluna (B) Faixa 1</v>
      </c>
      <c r="M222" s="40" t="str">
        <f>IF(E222&lt;&gt;0,IF(AND(E222&lt;E203),"Preço Ok Coluna (C) Faixa 1","ERRO Preço Coluna (C) Faixa 1"),"Lançar Preço Coluna (C) Faixa 1")</f>
        <v>Lançar Preço Coluna (C) Faixa 1</v>
      </c>
      <c r="N222" s="40" t="str">
        <f>IF(F222&lt;&gt;0,IF(AND(F222&lt;F203),"Preço Ok Coluna (D) Faixa 1","ERRO Preço Coluna (D) Faixa 1"),"Lançar Preço Coluna (D) Faixa 1")</f>
        <v>Lançar Preço Coluna (D) Faixa 1</v>
      </c>
      <c r="O222" s="40"/>
      <c r="P222" s="31" t="str">
        <f>IF(F222&lt;&gt;"",IF(I222=TRUE,"Preços OK na Faixa 1","ERRO Preços na Faixa 1"),"Lançar Preços na Faixa 1")</f>
        <v>Lançar Preços na Faixa 1</v>
      </c>
    </row>
    <row r="223" spans="1:16" s="4" customFormat="1" ht="25.5">
      <c r="A223" s="11">
        <v>2</v>
      </c>
      <c r="B223" s="12" t="s">
        <v>2</v>
      </c>
      <c r="C223" s="19"/>
      <c r="D223" s="19"/>
      <c r="E223" s="19"/>
      <c r="F223" s="19"/>
      <c r="G223" s="10">
        <f t="shared" ref="G223:G234" si="59">SUM(C223:D223)</f>
        <v>0</v>
      </c>
      <c r="H223" s="75"/>
      <c r="I223" s="51" t="str">
        <f t="shared" si="58"/>
        <v/>
      </c>
      <c r="K223" s="40" t="str">
        <f>IF(C223&lt;&gt;0,IF(AND(C223&lt;C204),"Preço Ok Coluna (A) Faixa 1","ERRO Preço Coluna (A) Faixa 1"),"Lançar Preço Coluna (A) Faixa 1")</f>
        <v>Lançar Preço Coluna (A) Faixa 1</v>
      </c>
      <c r="L223" s="40" t="str">
        <f>IF(D223&lt;&gt;0,IF(AND(D223&lt;D204),"Preço Ok Coluna (B) Faixa 1","ERRO Preço Coluna (B) Faixa 1"),"Lançar Preço Coluna (B) Faixa 1")</f>
        <v>Lançar Preço Coluna (B) Faixa 1</v>
      </c>
      <c r="M223" s="40" t="str">
        <f>IF(E223&lt;&gt;0,IF(AND(E223&lt;E204),"Preço Ok Coluna (C) Faixa 1","ERRO Preço Coluna (C) Faixa 1"),"Lançar Preço Coluna (C) Faixa 1")</f>
        <v>Lançar Preço Coluna (C) Faixa 1</v>
      </c>
      <c r="N223" s="40" t="str">
        <f>IF(F223&lt;&gt;0,IF(AND(F223&lt;F204),"Preço Ok Coluna (D) Faixa 1","ERRO Preço Coluna (D) Faixa 1"),"Lançar Preço Coluna (D) Faixa 1")</f>
        <v>Lançar Preço Coluna (D) Faixa 1</v>
      </c>
      <c r="O223" s="33"/>
      <c r="P223" s="31" t="str">
        <f>IF(F223&lt;&gt;"",IF(I223=TRUE,"Preços OK na Faixa 2","ERRO Preços na Faixa 2"),"Lançar Preços na Faixa 2")</f>
        <v>Lançar Preços na Faixa 2</v>
      </c>
    </row>
    <row r="224" spans="1:16" s="4" customFormat="1" ht="25.5">
      <c r="A224" s="11">
        <v>3</v>
      </c>
      <c r="B224" s="12" t="s">
        <v>3</v>
      </c>
      <c r="C224" s="19"/>
      <c r="D224" s="19"/>
      <c r="E224" s="19"/>
      <c r="F224" s="19"/>
      <c r="G224" s="10">
        <f t="shared" si="59"/>
        <v>0</v>
      </c>
      <c r="H224" s="75"/>
      <c r="I224" s="51" t="str">
        <f t="shared" si="58"/>
        <v/>
      </c>
      <c r="K224" s="40" t="str">
        <f t="shared" ref="K224:K234" si="60">IF(C224&lt;&gt;0,IF(AND(C224&lt;C205),"Preço Ok Coluna (A) Faixa 1","ERRO Preço Coluna (A) Faixa 1"),"Lançar Preço Coluna (A) Faixa 1")</f>
        <v>Lançar Preço Coluna (A) Faixa 1</v>
      </c>
      <c r="L224" s="40" t="str">
        <f t="shared" ref="L224:L234" si="61">IF(D224&lt;&gt;0,IF(AND(D224&lt;D205),"Preço Ok Coluna (B) Faixa 1","ERRO Preço Coluna (B) Faixa 1"),"Lançar Preço Coluna (B) Faixa 1")</f>
        <v>Lançar Preço Coluna (B) Faixa 1</v>
      </c>
      <c r="M224" s="40" t="str">
        <f t="shared" ref="M224:M234" si="62">IF(E224&lt;&gt;0,IF(AND(E224&lt;E205),"Preço Ok Coluna (C) Faixa 1","ERRO Preço Coluna (C) Faixa 1"),"Lançar Preço Coluna (C) Faixa 1")</f>
        <v>Lançar Preço Coluna (C) Faixa 1</v>
      </c>
      <c r="N224" s="40" t="str">
        <f t="shared" ref="N224:N234" si="63">IF(F224&lt;&gt;0,IF(AND(F224&lt;F205),"Preço Ok Coluna (D) Faixa 1","ERRO Preço Coluna (D) Faixa 1"),"Lançar Preço Coluna (D) Faixa 1")</f>
        <v>Lançar Preço Coluna (D) Faixa 1</v>
      </c>
      <c r="O224" s="33"/>
      <c r="P224" s="31" t="str">
        <f>IF(F224&lt;&gt;"",IF(I224=TRUE,"Preços OK na Faixa 3","ERRO Preços na Faixa 3"),"Lançar Preços na Faixa 3")</f>
        <v>Lançar Preços na Faixa 3</v>
      </c>
    </row>
    <row r="225" spans="1:16" s="4" customFormat="1" ht="25.5">
      <c r="A225" s="11">
        <v>4</v>
      </c>
      <c r="B225" s="12" t="s">
        <v>4</v>
      </c>
      <c r="C225" s="19"/>
      <c r="D225" s="19"/>
      <c r="E225" s="19"/>
      <c r="F225" s="19"/>
      <c r="G225" s="10">
        <f t="shared" si="59"/>
        <v>0</v>
      </c>
      <c r="H225" s="75"/>
      <c r="I225" s="51" t="str">
        <f t="shared" si="58"/>
        <v/>
      </c>
      <c r="K225" s="40" t="str">
        <f t="shared" si="60"/>
        <v>Lançar Preço Coluna (A) Faixa 1</v>
      </c>
      <c r="L225" s="40" t="str">
        <f t="shared" si="61"/>
        <v>Lançar Preço Coluna (B) Faixa 1</v>
      </c>
      <c r="M225" s="40" t="str">
        <f t="shared" si="62"/>
        <v>Lançar Preço Coluna (C) Faixa 1</v>
      </c>
      <c r="N225" s="40" t="str">
        <f t="shared" si="63"/>
        <v>Lançar Preço Coluna (D) Faixa 1</v>
      </c>
      <c r="O225" s="33"/>
      <c r="P225" s="31" t="str">
        <f>IF(F225&lt;&gt;"",IF(I225=TRUE,"Preços OK na Faixa 4","ERRO Preços na Faixa 4"),"Lançar Preços na Faixa 4")</f>
        <v>Lançar Preços na Faixa 4</v>
      </c>
    </row>
    <row r="226" spans="1:16" s="4" customFormat="1" ht="25.5">
      <c r="A226" s="11">
        <v>5</v>
      </c>
      <c r="B226" s="12" t="s">
        <v>5</v>
      </c>
      <c r="C226" s="19"/>
      <c r="D226" s="19"/>
      <c r="E226" s="19"/>
      <c r="F226" s="19"/>
      <c r="G226" s="10">
        <f t="shared" si="59"/>
        <v>0</v>
      </c>
      <c r="H226" s="75"/>
      <c r="I226" s="51" t="str">
        <f t="shared" si="58"/>
        <v/>
      </c>
      <c r="K226" s="40" t="str">
        <f t="shared" si="60"/>
        <v>Lançar Preço Coluna (A) Faixa 1</v>
      </c>
      <c r="L226" s="40" t="str">
        <f t="shared" si="61"/>
        <v>Lançar Preço Coluna (B) Faixa 1</v>
      </c>
      <c r="M226" s="40" t="str">
        <f t="shared" si="62"/>
        <v>Lançar Preço Coluna (C) Faixa 1</v>
      </c>
      <c r="N226" s="40" t="str">
        <f t="shared" si="63"/>
        <v>Lançar Preço Coluna (D) Faixa 1</v>
      </c>
      <c r="O226" s="33"/>
      <c r="P226" s="31" t="str">
        <f>IF(F226&lt;&gt;"",IF(I226=TRUE,"Preços OK na Faixa 5","ERRO Preços na Faixa 5"),"Lançar Preços na Faixa 5")</f>
        <v>Lançar Preços na Faixa 5</v>
      </c>
    </row>
    <row r="227" spans="1:16" s="4" customFormat="1" ht="25.5">
      <c r="A227" s="11">
        <v>6</v>
      </c>
      <c r="B227" s="12" t="s">
        <v>6</v>
      </c>
      <c r="C227" s="19"/>
      <c r="D227" s="19"/>
      <c r="E227" s="19"/>
      <c r="F227" s="19"/>
      <c r="G227" s="10">
        <f t="shared" si="59"/>
        <v>0</v>
      </c>
      <c r="H227" s="75"/>
      <c r="I227" s="51" t="str">
        <f t="shared" si="58"/>
        <v/>
      </c>
      <c r="K227" s="40" t="str">
        <f t="shared" si="60"/>
        <v>Lançar Preço Coluna (A) Faixa 1</v>
      </c>
      <c r="L227" s="40" t="str">
        <f t="shared" si="61"/>
        <v>Lançar Preço Coluna (B) Faixa 1</v>
      </c>
      <c r="M227" s="40" t="str">
        <f t="shared" si="62"/>
        <v>Lançar Preço Coluna (C) Faixa 1</v>
      </c>
      <c r="N227" s="40" t="str">
        <f t="shared" si="63"/>
        <v>Lançar Preço Coluna (D) Faixa 1</v>
      </c>
      <c r="O227" s="33"/>
      <c r="P227" s="31" t="str">
        <f>IF(F227&lt;&gt;"",IF(I227=TRUE,"Preços OK na Faixa 6","ERRO Preços na Faixa 6"),"Lançar Preços na Faixa 6")</f>
        <v>Lançar Preços na Faixa 6</v>
      </c>
    </row>
    <row r="228" spans="1:16" s="4" customFormat="1" ht="25.5">
      <c r="A228" s="11">
        <v>7</v>
      </c>
      <c r="B228" s="12" t="s">
        <v>7</v>
      </c>
      <c r="C228" s="19"/>
      <c r="D228" s="19"/>
      <c r="E228" s="19"/>
      <c r="F228" s="19"/>
      <c r="G228" s="10">
        <f t="shared" si="59"/>
        <v>0</v>
      </c>
      <c r="H228" s="75"/>
      <c r="I228" s="51" t="str">
        <f t="shared" si="58"/>
        <v/>
      </c>
      <c r="K228" s="40" t="str">
        <f t="shared" si="60"/>
        <v>Lançar Preço Coluna (A) Faixa 1</v>
      </c>
      <c r="L228" s="40" t="str">
        <f t="shared" si="61"/>
        <v>Lançar Preço Coluna (B) Faixa 1</v>
      </c>
      <c r="M228" s="40" t="str">
        <f t="shared" si="62"/>
        <v>Lançar Preço Coluna (C) Faixa 1</v>
      </c>
      <c r="N228" s="40" t="str">
        <f t="shared" si="63"/>
        <v>Lançar Preço Coluna (D) Faixa 1</v>
      </c>
      <c r="O228" s="33"/>
      <c r="P228" s="31" t="str">
        <f>IF(F228&lt;&gt;"",IF(I228=TRUE,"Preços OK na Faixa 7","ERRO Preços na Faixa 7"),"Lançar Preços na Faixa 7")</f>
        <v>Lançar Preços na Faixa 7</v>
      </c>
    </row>
    <row r="229" spans="1:16" s="4" customFormat="1" ht="25.5">
      <c r="A229" s="11">
        <v>8</v>
      </c>
      <c r="B229" s="12" t="s">
        <v>8</v>
      </c>
      <c r="C229" s="19"/>
      <c r="D229" s="19"/>
      <c r="E229" s="19"/>
      <c r="F229" s="19"/>
      <c r="G229" s="10">
        <f t="shared" si="59"/>
        <v>0</v>
      </c>
      <c r="H229" s="75"/>
      <c r="I229" s="51" t="str">
        <f t="shared" si="58"/>
        <v/>
      </c>
      <c r="K229" s="40" t="str">
        <f t="shared" si="60"/>
        <v>Lançar Preço Coluna (A) Faixa 1</v>
      </c>
      <c r="L229" s="40" t="str">
        <f t="shared" si="61"/>
        <v>Lançar Preço Coluna (B) Faixa 1</v>
      </c>
      <c r="M229" s="40" t="str">
        <f t="shared" si="62"/>
        <v>Lançar Preço Coluna (C) Faixa 1</v>
      </c>
      <c r="N229" s="40" t="str">
        <f t="shared" si="63"/>
        <v>Lançar Preço Coluna (D) Faixa 1</v>
      </c>
      <c r="O229" s="33"/>
      <c r="P229" s="31" t="str">
        <f>IF(F229&lt;&gt;"",IF(I229=TRUE,"Preços OK na Faixa 8","ERRO Preços na Faixa 8"),"Lançar Preços na Faixa 8")</f>
        <v>Lançar Preços na Faixa 8</v>
      </c>
    </row>
    <row r="230" spans="1:16" s="4" customFormat="1" ht="25.5">
      <c r="A230" s="11">
        <v>9</v>
      </c>
      <c r="B230" s="12" t="s">
        <v>9</v>
      </c>
      <c r="C230" s="19"/>
      <c r="D230" s="19"/>
      <c r="E230" s="19"/>
      <c r="F230" s="19"/>
      <c r="G230" s="10">
        <f t="shared" si="59"/>
        <v>0</v>
      </c>
      <c r="H230" s="75"/>
      <c r="I230" s="51" t="str">
        <f t="shared" si="58"/>
        <v/>
      </c>
      <c r="K230" s="40" t="str">
        <f t="shared" si="60"/>
        <v>Lançar Preço Coluna (A) Faixa 1</v>
      </c>
      <c r="L230" s="40" t="str">
        <f t="shared" si="61"/>
        <v>Lançar Preço Coluna (B) Faixa 1</v>
      </c>
      <c r="M230" s="40" t="str">
        <f t="shared" si="62"/>
        <v>Lançar Preço Coluna (C) Faixa 1</v>
      </c>
      <c r="N230" s="40" t="str">
        <f t="shared" si="63"/>
        <v>Lançar Preço Coluna (D) Faixa 1</v>
      </c>
      <c r="O230" s="33"/>
      <c r="P230" s="31" t="str">
        <f>IF(F230&lt;&gt;"",IF(I230=TRUE,"Preços OK na Faixa 9","ERRO Preços na Faixa 9"),"Lançar Preços na Faixa 9")</f>
        <v>Lançar Preços na Faixa 9</v>
      </c>
    </row>
    <row r="231" spans="1:16" s="4" customFormat="1" ht="25.5">
      <c r="A231" s="11">
        <v>10</v>
      </c>
      <c r="B231" s="12" t="s">
        <v>10</v>
      </c>
      <c r="C231" s="19"/>
      <c r="D231" s="19"/>
      <c r="E231" s="19"/>
      <c r="F231" s="19"/>
      <c r="G231" s="10">
        <f t="shared" si="59"/>
        <v>0</v>
      </c>
      <c r="H231" s="75"/>
      <c r="I231" s="51" t="str">
        <f t="shared" si="58"/>
        <v/>
      </c>
      <c r="K231" s="40" t="str">
        <f t="shared" si="60"/>
        <v>Lançar Preço Coluna (A) Faixa 1</v>
      </c>
      <c r="L231" s="40" t="str">
        <f t="shared" si="61"/>
        <v>Lançar Preço Coluna (B) Faixa 1</v>
      </c>
      <c r="M231" s="40" t="str">
        <f t="shared" si="62"/>
        <v>Lançar Preço Coluna (C) Faixa 1</v>
      </c>
      <c r="N231" s="40" t="str">
        <f t="shared" si="63"/>
        <v>Lançar Preço Coluna (D) Faixa 1</v>
      </c>
      <c r="O231" s="33"/>
      <c r="P231" s="31" t="str">
        <f>IF(F231&lt;&gt;"",IF(I231=TRUE,"Preços OK na Faixa 10","ERRO Preços na Faixa 10"),"Lançar Preços na Faixa 10")</f>
        <v>Lançar Preços na Faixa 10</v>
      </c>
    </row>
    <row r="232" spans="1:16" s="4" customFormat="1" ht="25.5">
      <c r="A232" s="11">
        <v>11</v>
      </c>
      <c r="B232" s="12" t="s">
        <v>11</v>
      </c>
      <c r="C232" s="19"/>
      <c r="D232" s="19"/>
      <c r="E232" s="19"/>
      <c r="F232" s="19"/>
      <c r="G232" s="10">
        <f t="shared" si="59"/>
        <v>0</v>
      </c>
      <c r="H232" s="75"/>
      <c r="I232" s="51" t="str">
        <f t="shared" si="58"/>
        <v/>
      </c>
      <c r="K232" s="40" t="str">
        <f t="shared" si="60"/>
        <v>Lançar Preço Coluna (A) Faixa 1</v>
      </c>
      <c r="L232" s="40" t="str">
        <f t="shared" si="61"/>
        <v>Lançar Preço Coluna (B) Faixa 1</v>
      </c>
      <c r="M232" s="40" t="str">
        <f t="shared" si="62"/>
        <v>Lançar Preço Coluna (C) Faixa 1</v>
      </c>
      <c r="N232" s="40" t="str">
        <f t="shared" si="63"/>
        <v>Lançar Preço Coluna (D) Faixa 1</v>
      </c>
      <c r="O232" s="33"/>
      <c r="P232" s="31" t="str">
        <f>IF(F232&lt;&gt;"",IF(I232=TRUE,"Preços OK na Faixa 11","ERRO Preços na Faixa 11"),"Lançar Preços na Faixa 11")</f>
        <v>Lançar Preços na Faixa 11</v>
      </c>
    </row>
    <row r="233" spans="1:16" s="4" customFormat="1" ht="25.5">
      <c r="A233" s="11">
        <v>12</v>
      </c>
      <c r="B233" s="12" t="s">
        <v>12</v>
      </c>
      <c r="C233" s="19"/>
      <c r="D233" s="19"/>
      <c r="E233" s="19"/>
      <c r="F233" s="19"/>
      <c r="G233" s="10">
        <f t="shared" si="59"/>
        <v>0</v>
      </c>
      <c r="H233" s="75"/>
      <c r="I233" s="51" t="str">
        <f t="shared" si="58"/>
        <v/>
      </c>
      <c r="K233" s="40" t="str">
        <f t="shared" si="60"/>
        <v>Lançar Preço Coluna (A) Faixa 1</v>
      </c>
      <c r="L233" s="40" t="str">
        <f t="shared" si="61"/>
        <v>Lançar Preço Coluna (B) Faixa 1</v>
      </c>
      <c r="M233" s="40" t="str">
        <f t="shared" si="62"/>
        <v>Lançar Preço Coluna (C) Faixa 1</v>
      </c>
      <c r="N233" s="40" t="str">
        <f t="shared" si="63"/>
        <v>Lançar Preço Coluna (D) Faixa 1</v>
      </c>
      <c r="O233" s="33"/>
      <c r="P233" s="36" t="str">
        <f>IF(F233&lt;&gt;"",IF(I233=TRUE,"Preços OK na Faixa 12","ERRO Preços na Faixa 12"),"Lançar Preços na Faixa 12")</f>
        <v>Lançar Preços na Faixa 12</v>
      </c>
    </row>
    <row r="234" spans="1:16" s="4" customFormat="1" ht="26.25" thickBot="1">
      <c r="A234" s="46">
        <v>13</v>
      </c>
      <c r="B234" s="47" t="s">
        <v>13</v>
      </c>
      <c r="C234" s="48"/>
      <c r="D234" s="48"/>
      <c r="E234" s="48"/>
      <c r="F234" s="48"/>
      <c r="G234" s="49">
        <f t="shared" si="59"/>
        <v>0</v>
      </c>
      <c r="H234" s="75">
        <f>SUM(G222:G234)</f>
        <v>0</v>
      </c>
      <c r="I234" s="51" t="str">
        <f t="shared" si="58"/>
        <v/>
      </c>
      <c r="K234" s="40" t="str">
        <f t="shared" si="60"/>
        <v>Lançar Preço Coluna (A) Faixa 1</v>
      </c>
      <c r="L234" s="40" t="str">
        <f t="shared" si="61"/>
        <v>Lançar Preço Coluna (B) Faixa 1</v>
      </c>
      <c r="M234" s="40" t="str">
        <f t="shared" si="62"/>
        <v>Lançar Preço Coluna (C) Faixa 1</v>
      </c>
      <c r="N234" s="40" t="str">
        <f t="shared" si="63"/>
        <v>Lançar Preço Coluna (D) Faixa 1</v>
      </c>
      <c r="O234" s="39"/>
      <c r="P234" s="36" t="str">
        <f>IF(F234&lt;&gt;"",IF(I234=TRUE,"Preços OK na Faixa 13","ERRO Preços na Faixa 13"),"Lançar Preços na Faixa 13")</f>
        <v>Lançar Preços na Faixa 13</v>
      </c>
    </row>
    <row r="235" spans="1:16" ht="21.75" customHeight="1" thickBot="1">
      <c r="A235" s="6"/>
      <c r="B235" s="4"/>
      <c r="C235" s="4"/>
      <c r="D235" s="4"/>
      <c r="E235" s="4"/>
      <c r="F235" s="4"/>
      <c r="G235" s="4"/>
      <c r="H235" s="74"/>
      <c r="J235" s="4"/>
      <c r="K235" s="35"/>
      <c r="L235" s="35"/>
      <c r="M235" s="35"/>
      <c r="N235" s="35"/>
      <c r="O235" s="35"/>
      <c r="P235" s="35"/>
    </row>
    <row r="236" spans="1:16" s="60" customFormat="1" ht="30.75" customHeight="1" thickBot="1">
      <c r="A236" s="164" t="s">
        <v>25</v>
      </c>
      <c r="B236" s="165"/>
      <c r="C236" s="165"/>
      <c r="D236" s="165"/>
      <c r="E236" s="166"/>
      <c r="F236" s="166"/>
      <c r="G236" s="167"/>
      <c r="H236" s="58"/>
      <c r="I236" s="59"/>
      <c r="K236" s="145" t="s">
        <v>50</v>
      </c>
      <c r="L236" s="145"/>
      <c r="M236" s="145"/>
      <c r="N236" s="145"/>
      <c r="O236" s="61"/>
      <c r="P236" s="147" t="s">
        <v>51</v>
      </c>
    </row>
    <row r="237" spans="1:16" s="4" customFormat="1" ht="52.5" customHeight="1" thickBot="1">
      <c r="A237" s="156" t="s">
        <v>217</v>
      </c>
      <c r="B237" s="157"/>
      <c r="C237" s="157"/>
      <c r="D237" s="157"/>
      <c r="E237" s="157"/>
      <c r="F237" s="157"/>
      <c r="G237" s="158"/>
      <c r="H237" s="53"/>
      <c r="I237" s="51"/>
      <c r="K237" s="145"/>
      <c r="L237" s="145"/>
      <c r="M237" s="145"/>
      <c r="N237" s="145"/>
      <c r="O237" s="18"/>
      <c r="P237" s="147"/>
    </row>
    <row r="238" spans="1:16" s="4" customFormat="1" ht="12.75" customHeight="1" thickBot="1">
      <c r="A238" s="127" t="s">
        <v>37</v>
      </c>
      <c r="B238" s="127" t="s">
        <v>36</v>
      </c>
      <c r="C238" s="130" t="s">
        <v>45</v>
      </c>
      <c r="D238" s="131"/>
      <c r="E238" s="131"/>
      <c r="F238" s="132"/>
      <c r="G238" s="133" t="s">
        <v>89</v>
      </c>
      <c r="H238" s="54"/>
      <c r="I238" s="51"/>
      <c r="K238" s="145"/>
      <c r="L238" s="145"/>
      <c r="M238" s="145"/>
      <c r="N238" s="145"/>
      <c r="O238" s="18"/>
      <c r="P238" s="147"/>
    </row>
    <row r="239" spans="1:16" s="4" customFormat="1" ht="13.5" thickBot="1">
      <c r="A239" s="128"/>
      <c r="B239" s="128"/>
      <c r="C239" s="21" t="s">
        <v>41</v>
      </c>
      <c r="D239" s="20" t="s">
        <v>42</v>
      </c>
      <c r="E239" s="20" t="s">
        <v>43</v>
      </c>
      <c r="F239" s="20" t="s">
        <v>44</v>
      </c>
      <c r="G239" s="134"/>
      <c r="H239" s="54"/>
      <c r="I239" s="51"/>
      <c r="K239" s="145"/>
      <c r="L239" s="145"/>
      <c r="M239" s="145"/>
      <c r="N239" s="145"/>
      <c r="O239" s="18"/>
      <c r="P239" s="147"/>
    </row>
    <row r="240" spans="1:16" s="4" customFormat="1" ht="39" customHeight="1" thickBot="1">
      <c r="A240" s="129"/>
      <c r="B240" s="129"/>
      <c r="C240" s="43" t="s">
        <v>87</v>
      </c>
      <c r="D240" s="44" t="s">
        <v>47</v>
      </c>
      <c r="E240" s="44" t="s">
        <v>88</v>
      </c>
      <c r="F240" s="44" t="s">
        <v>49</v>
      </c>
      <c r="G240" s="135"/>
      <c r="H240" s="54"/>
      <c r="I240" s="51"/>
      <c r="K240" s="146"/>
      <c r="L240" s="146"/>
      <c r="M240" s="146"/>
      <c r="N240" s="146"/>
      <c r="O240" s="32"/>
      <c r="P240" s="148"/>
    </row>
    <row r="241" spans="1:32" s="4" customFormat="1" ht="25.5">
      <c r="A241" s="8">
        <v>1</v>
      </c>
      <c r="B241" s="9" t="s">
        <v>1</v>
      </c>
      <c r="C241" s="19"/>
      <c r="D241" s="19"/>
      <c r="E241" s="19"/>
      <c r="F241" s="19"/>
      <c r="G241" s="10">
        <f t="shared" ref="G241:G253" si="64">SUM(C241:D241)</f>
        <v>0</v>
      </c>
      <c r="H241" s="75"/>
      <c r="I241" s="51" t="str">
        <f t="shared" ref="I241:I253" si="65">IF(C241&lt;&gt;0,AND(D241&lt;C241,E241&lt;D241,F241&lt;E241),"")</f>
        <v/>
      </c>
      <c r="K241" s="40" t="str">
        <f>IF(C241&lt;&gt;0,IF(AND(C241&lt;C222),"Preço Ok Coluna (A) Faixa 1","ERRO Preço Coluna (A) Faixa 1"),"Lançar Preço Coluna (A) Faixa 1")</f>
        <v>Lançar Preço Coluna (A) Faixa 1</v>
      </c>
      <c r="L241" s="40" t="str">
        <f>IF(D241&lt;&gt;0,IF(AND(D241&lt;D222),"Preço Ok Coluna (B) Faixa 1","ERRO Preço Coluna (B) Faixa 1"),"Lançar Preço Coluna (B) Faixa 1")</f>
        <v>Lançar Preço Coluna (B) Faixa 1</v>
      </c>
      <c r="M241" s="40" t="str">
        <f>IF(E241&lt;&gt;0,IF(AND(E241&lt;E222),"Preço Ok Coluna (C) Faixa 1","ERRO Preço Coluna (C) Faixa 1"),"Lançar Preço Coluna (C) Faixa 1")</f>
        <v>Lançar Preço Coluna (C) Faixa 1</v>
      </c>
      <c r="N241" s="40" t="str">
        <f>IF(F241&lt;&gt;0,IF(AND(F241&lt;F222),"Preço Ok Coluna (D) Faixa 1","ERRO Preço Coluna (D) Faixa 1"),"Lançar Preço Coluna (D) Faixa 1")</f>
        <v>Lançar Preço Coluna (D) Faixa 1</v>
      </c>
      <c r="O241" s="40"/>
      <c r="P241" s="31" t="str">
        <f>IF(F241&lt;&gt;"",IF(I241=TRUE,"Preços OK na Faixa 1","ERRO Preços na Faixa 1"),"Lançar Preços na Faixa 1")</f>
        <v>Lançar Preços na Faixa 1</v>
      </c>
    </row>
    <row r="242" spans="1:32" s="4" customFormat="1" ht="25.5">
      <c r="A242" s="11">
        <v>2</v>
      </c>
      <c r="B242" s="12" t="s">
        <v>2</v>
      </c>
      <c r="C242" s="19"/>
      <c r="D242" s="19"/>
      <c r="E242" s="19"/>
      <c r="F242" s="19"/>
      <c r="G242" s="10">
        <f t="shared" si="64"/>
        <v>0</v>
      </c>
      <c r="H242" s="75"/>
      <c r="I242" s="51" t="str">
        <f t="shared" si="65"/>
        <v/>
      </c>
      <c r="K242" s="40" t="str">
        <f>IF(C242&lt;&gt;0,IF(AND(C242&lt;C223),"Preço Ok Coluna (A) Faixa 1","ERRO Preço Coluna (A) Faixa 1"),"Lançar Preço Coluna (A) Faixa 1")</f>
        <v>Lançar Preço Coluna (A) Faixa 1</v>
      </c>
      <c r="L242" s="40" t="str">
        <f>IF(D242&lt;&gt;0,IF(AND(D242&lt;D223),"Preço Ok Coluna (B) Faixa 1","ERRO Preço Coluna (B) Faixa 1"),"Lançar Preço Coluna (B) Faixa 1")</f>
        <v>Lançar Preço Coluna (B) Faixa 1</v>
      </c>
      <c r="M242" s="40" t="str">
        <f>IF(E242&lt;&gt;0,IF(AND(E242&lt;E223),"Preço Ok Coluna (C) Faixa 1","ERRO Preço Coluna (C) Faixa 1"),"Lançar Preço Coluna (C) Faixa 1")</f>
        <v>Lançar Preço Coluna (C) Faixa 1</v>
      </c>
      <c r="N242" s="40" t="str">
        <f>IF(F242&lt;&gt;0,IF(AND(F242&lt;F223),"Preço Ok Coluna (D) Faixa 1","ERRO Preço Coluna (D) Faixa 1"),"Lançar Preço Coluna (D) Faixa 1")</f>
        <v>Lançar Preço Coluna (D) Faixa 1</v>
      </c>
      <c r="O242" s="33"/>
      <c r="P242" s="31" t="str">
        <f>IF(F242&lt;&gt;"",IF(I242=TRUE,"Preços OK na Faixa 2","ERRO Preços na Faixa 2"),"Lançar Preços na Faixa 2")</f>
        <v>Lançar Preços na Faixa 2</v>
      </c>
    </row>
    <row r="243" spans="1:32" s="4" customFormat="1" ht="25.5">
      <c r="A243" s="11">
        <v>3</v>
      </c>
      <c r="B243" s="12" t="s">
        <v>3</v>
      </c>
      <c r="C243" s="19"/>
      <c r="D243" s="19"/>
      <c r="E243" s="19"/>
      <c r="F243" s="19"/>
      <c r="G243" s="10">
        <f t="shared" si="64"/>
        <v>0</v>
      </c>
      <c r="H243" s="75"/>
      <c r="I243" s="51" t="str">
        <f t="shared" si="65"/>
        <v/>
      </c>
      <c r="K243" s="40" t="str">
        <f t="shared" ref="K243:K253" si="66">IF(C243&lt;&gt;0,IF(AND(C243&lt;C224),"Preço Ok Coluna (A) Faixa 1","ERRO Preço Coluna (A) Faixa 1"),"Lançar Preço Coluna (A) Faixa 1")</f>
        <v>Lançar Preço Coluna (A) Faixa 1</v>
      </c>
      <c r="L243" s="40" t="str">
        <f t="shared" ref="L243:L253" si="67">IF(D243&lt;&gt;0,IF(AND(D243&lt;D224),"Preço Ok Coluna (B) Faixa 1","ERRO Preço Coluna (B) Faixa 1"),"Lançar Preço Coluna (B) Faixa 1")</f>
        <v>Lançar Preço Coluna (B) Faixa 1</v>
      </c>
      <c r="M243" s="40" t="str">
        <f t="shared" ref="M243:M253" si="68">IF(E243&lt;&gt;0,IF(AND(E243&lt;E224),"Preço Ok Coluna (C) Faixa 1","ERRO Preço Coluna (C) Faixa 1"),"Lançar Preço Coluna (C) Faixa 1")</f>
        <v>Lançar Preço Coluna (C) Faixa 1</v>
      </c>
      <c r="N243" s="40" t="str">
        <f t="shared" ref="N243:N253" si="69">IF(F243&lt;&gt;0,IF(AND(F243&lt;F224),"Preço Ok Coluna (D) Faixa 1","ERRO Preço Coluna (D) Faixa 1"),"Lançar Preço Coluna (D) Faixa 1")</f>
        <v>Lançar Preço Coluna (D) Faixa 1</v>
      </c>
      <c r="O243" s="33"/>
      <c r="P243" s="31" t="str">
        <f>IF(F243&lt;&gt;"",IF(I243=TRUE,"Preços OK na Faixa 3","ERRO Preços na Faixa 3"),"Lançar Preços na Faixa 3")</f>
        <v>Lançar Preços na Faixa 3</v>
      </c>
      <c r="AF243" s="1"/>
    </row>
    <row r="244" spans="1:32" s="4" customFormat="1" ht="25.5">
      <c r="A244" s="11">
        <v>4</v>
      </c>
      <c r="B244" s="12" t="s">
        <v>4</v>
      </c>
      <c r="C244" s="19"/>
      <c r="D244" s="19"/>
      <c r="E244" s="19"/>
      <c r="F244" s="19"/>
      <c r="G244" s="10">
        <f t="shared" si="64"/>
        <v>0</v>
      </c>
      <c r="H244" s="75"/>
      <c r="I244" s="51" t="str">
        <f t="shared" si="65"/>
        <v/>
      </c>
      <c r="K244" s="40" t="str">
        <f t="shared" si="66"/>
        <v>Lançar Preço Coluna (A) Faixa 1</v>
      </c>
      <c r="L244" s="40" t="str">
        <f t="shared" si="67"/>
        <v>Lançar Preço Coluna (B) Faixa 1</v>
      </c>
      <c r="M244" s="40" t="str">
        <f t="shared" si="68"/>
        <v>Lançar Preço Coluna (C) Faixa 1</v>
      </c>
      <c r="N244" s="40" t="str">
        <f t="shared" si="69"/>
        <v>Lançar Preço Coluna (D) Faixa 1</v>
      </c>
      <c r="O244" s="33"/>
      <c r="P244" s="31" t="str">
        <f>IF(F244&lt;&gt;"",IF(I244=TRUE,"Preços OK na Faixa 4","ERRO Preços na Faixa 4"),"Lançar Preços na Faixa 4")</f>
        <v>Lançar Preços na Faixa 4</v>
      </c>
      <c r="AF244" s="1"/>
    </row>
    <row r="245" spans="1:32" s="4" customFormat="1" ht="25.5">
      <c r="A245" s="11">
        <v>5</v>
      </c>
      <c r="B245" s="12" t="s">
        <v>5</v>
      </c>
      <c r="C245" s="19"/>
      <c r="D245" s="19"/>
      <c r="E245" s="19"/>
      <c r="F245" s="19"/>
      <c r="G245" s="10">
        <f t="shared" si="64"/>
        <v>0</v>
      </c>
      <c r="H245" s="75"/>
      <c r="I245" s="51" t="str">
        <f t="shared" si="65"/>
        <v/>
      </c>
      <c r="K245" s="40" t="str">
        <f t="shared" si="66"/>
        <v>Lançar Preço Coluna (A) Faixa 1</v>
      </c>
      <c r="L245" s="40" t="str">
        <f t="shared" si="67"/>
        <v>Lançar Preço Coluna (B) Faixa 1</v>
      </c>
      <c r="M245" s="40" t="str">
        <f t="shared" si="68"/>
        <v>Lançar Preço Coluna (C) Faixa 1</v>
      </c>
      <c r="N245" s="40" t="str">
        <f t="shared" si="69"/>
        <v>Lançar Preço Coluna (D) Faixa 1</v>
      </c>
      <c r="O245" s="33"/>
      <c r="P245" s="31" t="str">
        <f>IF(F245&lt;&gt;"",IF(I245=TRUE,"Preços OK na Faixa 5","ERRO Preços na Faixa 5"),"Lançar Preços na Faixa 5")</f>
        <v>Lançar Preços na Faixa 5</v>
      </c>
    </row>
    <row r="246" spans="1:32" s="4" customFormat="1" ht="25.5">
      <c r="A246" s="11">
        <v>6</v>
      </c>
      <c r="B246" s="12" t="s">
        <v>6</v>
      </c>
      <c r="C246" s="19"/>
      <c r="D246" s="19"/>
      <c r="E246" s="19"/>
      <c r="F246" s="19"/>
      <c r="G246" s="10">
        <f t="shared" si="64"/>
        <v>0</v>
      </c>
      <c r="H246" s="75"/>
      <c r="I246" s="51" t="str">
        <f t="shared" si="65"/>
        <v/>
      </c>
      <c r="K246" s="40" t="str">
        <f t="shared" si="66"/>
        <v>Lançar Preço Coluna (A) Faixa 1</v>
      </c>
      <c r="L246" s="40" t="str">
        <f t="shared" si="67"/>
        <v>Lançar Preço Coluna (B) Faixa 1</v>
      </c>
      <c r="M246" s="40" t="str">
        <f t="shared" si="68"/>
        <v>Lançar Preço Coluna (C) Faixa 1</v>
      </c>
      <c r="N246" s="40" t="str">
        <f t="shared" si="69"/>
        <v>Lançar Preço Coluna (D) Faixa 1</v>
      </c>
      <c r="O246" s="33"/>
      <c r="P246" s="31" t="str">
        <f>IF(F246&lt;&gt;"",IF(I246=TRUE,"Preços OK na Faixa 6","ERRO Preços na Faixa 6"),"Lançar Preços na Faixa 6")</f>
        <v>Lançar Preços na Faixa 6</v>
      </c>
    </row>
    <row r="247" spans="1:32" s="18" customFormat="1" ht="25.5">
      <c r="A247" s="11">
        <v>7</v>
      </c>
      <c r="B247" s="12" t="s">
        <v>7</v>
      </c>
      <c r="C247" s="19"/>
      <c r="D247" s="19"/>
      <c r="E247" s="19"/>
      <c r="F247" s="19"/>
      <c r="G247" s="10">
        <f t="shared" si="64"/>
        <v>0</v>
      </c>
      <c r="H247" s="75"/>
      <c r="I247" s="51" t="str">
        <f t="shared" si="65"/>
        <v/>
      </c>
      <c r="J247" s="4"/>
      <c r="K247" s="40" t="str">
        <f t="shared" si="66"/>
        <v>Lançar Preço Coluna (A) Faixa 1</v>
      </c>
      <c r="L247" s="40" t="str">
        <f t="shared" si="67"/>
        <v>Lançar Preço Coluna (B) Faixa 1</v>
      </c>
      <c r="M247" s="40" t="str">
        <f t="shared" si="68"/>
        <v>Lançar Preço Coluna (C) Faixa 1</v>
      </c>
      <c r="N247" s="40" t="str">
        <f t="shared" si="69"/>
        <v>Lançar Preço Coluna (D) Faixa 1</v>
      </c>
      <c r="O247" s="33"/>
      <c r="P247" s="31" t="str">
        <f>IF(F247&lt;&gt;"",IF(I247=TRUE,"Preços OK na Faixa 7","ERRO Preços na Faixa 7"),"Lançar Preços na Faixa 7")</f>
        <v>Lançar Preços na Faixa 7</v>
      </c>
      <c r="AF247" s="4"/>
    </row>
    <row r="248" spans="1:32" s="4" customFormat="1" ht="25.5">
      <c r="A248" s="11">
        <v>8</v>
      </c>
      <c r="B248" s="12" t="s">
        <v>8</v>
      </c>
      <c r="C248" s="19"/>
      <c r="D248" s="19"/>
      <c r="E248" s="19"/>
      <c r="F248" s="19"/>
      <c r="G248" s="10">
        <f t="shared" si="64"/>
        <v>0</v>
      </c>
      <c r="H248" s="75"/>
      <c r="I248" s="51" t="str">
        <f t="shared" si="65"/>
        <v/>
      </c>
      <c r="K248" s="40" t="str">
        <f t="shared" si="66"/>
        <v>Lançar Preço Coluna (A) Faixa 1</v>
      </c>
      <c r="L248" s="40" t="str">
        <f t="shared" si="67"/>
        <v>Lançar Preço Coluna (B) Faixa 1</v>
      </c>
      <c r="M248" s="40" t="str">
        <f t="shared" si="68"/>
        <v>Lançar Preço Coluna (C) Faixa 1</v>
      </c>
      <c r="N248" s="40" t="str">
        <f t="shared" si="69"/>
        <v>Lançar Preço Coluna (D) Faixa 1</v>
      </c>
      <c r="O248" s="33"/>
      <c r="P248" s="31" t="str">
        <f>IF(F248&lt;&gt;"",IF(I248=TRUE,"Preços OK na Faixa 8","ERRO Preços na Faixa 8"),"Lançar Preços na Faixa 8")</f>
        <v>Lançar Preços na Faixa 8</v>
      </c>
    </row>
    <row r="249" spans="1:32" s="4" customFormat="1" ht="25.5">
      <c r="A249" s="11">
        <v>9</v>
      </c>
      <c r="B249" s="12" t="s">
        <v>9</v>
      </c>
      <c r="C249" s="19"/>
      <c r="D249" s="19"/>
      <c r="E249" s="19"/>
      <c r="F249" s="19"/>
      <c r="G249" s="10">
        <f t="shared" si="64"/>
        <v>0</v>
      </c>
      <c r="H249" s="75"/>
      <c r="I249" s="51" t="str">
        <f t="shared" si="65"/>
        <v/>
      </c>
      <c r="K249" s="40" t="str">
        <f t="shared" si="66"/>
        <v>Lançar Preço Coluna (A) Faixa 1</v>
      </c>
      <c r="L249" s="40" t="str">
        <f t="shared" si="67"/>
        <v>Lançar Preço Coluna (B) Faixa 1</v>
      </c>
      <c r="M249" s="40" t="str">
        <f t="shared" si="68"/>
        <v>Lançar Preço Coluna (C) Faixa 1</v>
      </c>
      <c r="N249" s="40" t="str">
        <f t="shared" si="69"/>
        <v>Lançar Preço Coluna (D) Faixa 1</v>
      </c>
      <c r="O249" s="33"/>
      <c r="P249" s="31" t="str">
        <f>IF(F249&lt;&gt;"",IF(I249=TRUE,"Preços OK na Faixa 9","ERRO Preços na Faixa 9"),"Lançar Preços na Faixa 9")</f>
        <v>Lançar Preços na Faixa 9</v>
      </c>
    </row>
    <row r="250" spans="1:32" s="4" customFormat="1" ht="25.5">
      <c r="A250" s="11">
        <v>10</v>
      </c>
      <c r="B250" s="12" t="s">
        <v>10</v>
      </c>
      <c r="C250" s="19"/>
      <c r="D250" s="19"/>
      <c r="E250" s="19"/>
      <c r="F250" s="19"/>
      <c r="G250" s="10">
        <f t="shared" si="64"/>
        <v>0</v>
      </c>
      <c r="H250" s="75"/>
      <c r="I250" s="51" t="str">
        <f t="shared" si="65"/>
        <v/>
      </c>
      <c r="K250" s="40" t="str">
        <f t="shared" si="66"/>
        <v>Lançar Preço Coluna (A) Faixa 1</v>
      </c>
      <c r="L250" s="40" t="str">
        <f t="shared" si="67"/>
        <v>Lançar Preço Coluna (B) Faixa 1</v>
      </c>
      <c r="M250" s="40" t="str">
        <f t="shared" si="68"/>
        <v>Lançar Preço Coluna (C) Faixa 1</v>
      </c>
      <c r="N250" s="40" t="str">
        <f t="shared" si="69"/>
        <v>Lançar Preço Coluna (D) Faixa 1</v>
      </c>
      <c r="O250" s="33"/>
      <c r="P250" s="31" t="str">
        <f>IF(F250&lt;&gt;"",IF(I250=TRUE,"Preços OK na Faixa 10","ERRO Preços na Faixa 10"),"Lançar Preços na Faixa 10")</f>
        <v>Lançar Preços na Faixa 10</v>
      </c>
    </row>
    <row r="251" spans="1:32" s="4" customFormat="1" ht="25.5">
      <c r="A251" s="11">
        <v>11</v>
      </c>
      <c r="B251" s="12" t="s">
        <v>11</v>
      </c>
      <c r="C251" s="19"/>
      <c r="D251" s="19"/>
      <c r="E251" s="19"/>
      <c r="F251" s="19"/>
      <c r="G251" s="10">
        <f t="shared" si="64"/>
        <v>0</v>
      </c>
      <c r="H251" s="75"/>
      <c r="I251" s="51" t="str">
        <f t="shared" si="65"/>
        <v/>
      </c>
      <c r="K251" s="40" t="str">
        <f t="shared" si="66"/>
        <v>Lançar Preço Coluna (A) Faixa 1</v>
      </c>
      <c r="L251" s="40" t="str">
        <f t="shared" si="67"/>
        <v>Lançar Preço Coluna (B) Faixa 1</v>
      </c>
      <c r="M251" s="40" t="str">
        <f t="shared" si="68"/>
        <v>Lançar Preço Coluna (C) Faixa 1</v>
      </c>
      <c r="N251" s="40" t="str">
        <f t="shared" si="69"/>
        <v>Lançar Preço Coluna (D) Faixa 1</v>
      </c>
      <c r="O251" s="33"/>
      <c r="P251" s="31" t="str">
        <f>IF(F251&lt;&gt;"",IF(I251=TRUE,"Preços OK na Faixa 11","ERRO Preços na Faixa 11"),"Lançar Preços na Faixa 11")</f>
        <v>Lançar Preços na Faixa 11</v>
      </c>
    </row>
    <row r="252" spans="1:32" s="4" customFormat="1" ht="25.5">
      <c r="A252" s="11">
        <v>12</v>
      </c>
      <c r="B252" s="12" t="s">
        <v>12</v>
      </c>
      <c r="C252" s="19"/>
      <c r="D252" s="19"/>
      <c r="E252" s="19"/>
      <c r="F252" s="19"/>
      <c r="G252" s="10">
        <f t="shared" si="64"/>
        <v>0</v>
      </c>
      <c r="H252" s="75"/>
      <c r="I252" s="51" t="str">
        <f t="shared" si="65"/>
        <v/>
      </c>
      <c r="K252" s="40" t="str">
        <f t="shared" si="66"/>
        <v>Lançar Preço Coluna (A) Faixa 1</v>
      </c>
      <c r="L252" s="40" t="str">
        <f t="shared" si="67"/>
        <v>Lançar Preço Coluna (B) Faixa 1</v>
      </c>
      <c r="M252" s="40" t="str">
        <f t="shared" si="68"/>
        <v>Lançar Preço Coluna (C) Faixa 1</v>
      </c>
      <c r="N252" s="40" t="str">
        <f t="shared" si="69"/>
        <v>Lançar Preço Coluna (D) Faixa 1</v>
      </c>
      <c r="O252" s="33"/>
      <c r="P252" s="36" t="str">
        <f>IF(F252&lt;&gt;"",IF(I252=TRUE,"Preços OK na Faixa 12","ERRO Preços na Faixa 12"),"Lançar Preços na Faixa 12")</f>
        <v>Lançar Preços na Faixa 12</v>
      </c>
    </row>
    <row r="253" spans="1:32" s="4" customFormat="1" ht="26.25" thickBot="1">
      <c r="A253" s="46">
        <v>13</v>
      </c>
      <c r="B253" s="47" t="s">
        <v>13</v>
      </c>
      <c r="C253" s="48"/>
      <c r="D253" s="48"/>
      <c r="E253" s="48"/>
      <c r="F253" s="48"/>
      <c r="G253" s="49">
        <f t="shared" si="64"/>
        <v>0</v>
      </c>
      <c r="H253" s="75">
        <f>SUM(G241:G253)</f>
        <v>0</v>
      </c>
      <c r="I253" s="51" t="str">
        <f t="shared" si="65"/>
        <v/>
      </c>
      <c r="K253" s="40" t="str">
        <f t="shared" si="66"/>
        <v>Lançar Preço Coluna (A) Faixa 1</v>
      </c>
      <c r="L253" s="40" t="str">
        <f t="shared" si="67"/>
        <v>Lançar Preço Coluna (B) Faixa 1</v>
      </c>
      <c r="M253" s="40" t="str">
        <f t="shared" si="68"/>
        <v>Lançar Preço Coluna (C) Faixa 1</v>
      </c>
      <c r="N253" s="40" t="str">
        <f t="shared" si="69"/>
        <v>Lançar Preço Coluna (D) Faixa 1</v>
      </c>
      <c r="O253" s="39"/>
      <c r="P253" s="36" t="str">
        <f>IF(F253&lt;&gt;"",IF(I253=TRUE,"Preços OK na Faixa 13","ERRO Preços na Faixa 13"),"Lançar Preços na Faixa 13")</f>
        <v>Lançar Preços na Faixa 13</v>
      </c>
    </row>
    <row r="254" spans="1:32" s="4" customFormat="1" ht="21.75" customHeight="1" thickBot="1">
      <c r="A254" s="6"/>
      <c r="H254" s="74"/>
      <c r="I254" s="51"/>
      <c r="K254" s="35"/>
      <c r="L254" s="35"/>
      <c r="M254" s="35"/>
      <c r="N254" s="35"/>
      <c r="O254" s="35"/>
      <c r="P254" s="42"/>
      <c r="AF254" s="18"/>
    </row>
    <row r="255" spans="1:32" s="60" customFormat="1" ht="30.75" customHeight="1" thickBot="1">
      <c r="A255" s="164" t="s">
        <v>26</v>
      </c>
      <c r="B255" s="165"/>
      <c r="C255" s="165"/>
      <c r="D255" s="165"/>
      <c r="E255" s="166"/>
      <c r="F255" s="166"/>
      <c r="G255" s="167"/>
      <c r="H255" s="58"/>
      <c r="I255" s="59"/>
      <c r="K255" s="145" t="s">
        <v>50</v>
      </c>
      <c r="L255" s="145"/>
      <c r="M255" s="145"/>
      <c r="N255" s="145"/>
      <c r="O255" s="61"/>
      <c r="P255" s="147" t="s">
        <v>51</v>
      </c>
    </row>
    <row r="256" spans="1:32" s="4" customFormat="1" ht="57" customHeight="1" thickBot="1">
      <c r="A256" s="156" t="s">
        <v>218</v>
      </c>
      <c r="B256" s="157"/>
      <c r="C256" s="157"/>
      <c r="D256" s="157"/>
      <c r="E256" s="157"/>
      <c r="F256" s="157"/>
      <c r="G256" s="158"/>
      <c r="H256" s="53"/>
      <c r="I256" s="51"/>
      <c r="K256" s="145"/>
      <c r="L256" s="145"/>
      <c r="M256" s="145"/>
      <c r="N256" s="145"/>
      <c r="O256" s="18"/>
      <c r="P256" s="147"/>
    </row>
    <row r="257" spans="1:32" s="4" customFormat="1" ht="13.5" customHeight="1" thickBot="1">
      <c r="A257" s="127" t="s">
        <v>37</v>
      </c>
      <c r="B257" s="127" t="s">
        <v>36</v>
      </c>
      <c r="C257" s="130" t="s">
        <v>45</v>
      </c>
      <c r="D257" s="131"/>
      <c r="E257" s="131"/>
      <c r="F257" s="132"/>
      <c r="G257" s="133" t="s">
        <v>89</v>
      </c>
      <c r="H257" s="54"/>
      <c r="I257" s="51"/>
      <c r="K257" s="145"/>
      <c r="L257" s="145"/>
      <c r="M257" s="145"/>
      <c r="N257" s="145"/>
      <c r="O257" s="18"/>
      <c r="P257" s="147"/>
    </row>
    <row r="258" spans="1:32" s="4" customFormat="1" ht="30.6" customHeight="1" thickBot="1">
      <c r="A258" s="128"/>
      <c r="B258" s="128"/>
      <c r="C258" s="21" t="s">
        <v>41</v>
      </c>
      <c r="D258" s="20" t="s">
        <v>42</v>
      </c>
      <c r="E258" s="20" t="s">
        <v>43</v>
      </c>
      <c r="F258" s="20" t="s">
        <v>44</v>
      </c>
      <c r="G258" s="134"/>
      <c r="H258" s="54"/>
      <c r="I258" s="51"/>
      <c r="K258" s="145"/>
      <c r="L258" s="145"/>
      <c r="M258" s="145"/>
      <c r="N258" s="145"/>
      <c r="O258" s="18"/>
      <c r="P258" s="147"/>
    </row>
    <row r="259" spans="1:32" s="4" customFormat="1" ht="39" customHeight="1" thickBot="1">
      <c r="A259" s="129"/>
      <c r="B259" s="129"/>
      <c r="C259" s="43" t="s">
        <v>87</v>
      </c>
      <c r="D259" s="44" t="s">
        <v>47</v>
      </c>
      <c r="E259" s="44" t="s">
        <v>88</v>
      </c>
      <c r="F259" s="44" t="s">
        <v>49</v>
      </c>
      <c r="G259" s="135"/>
      <c r="H259" s="54"/>
      <c r="I259" s="51"/>
      <c r="K259" s="146"/>
      <c r="L259" s="146"/>
      <c r="M259" s="146"/>
      <c r="N259" s="146"/>
      <c r="O259" s="32"/>
      <c r="P259" s="148"/>
    </row>
    <row r="260" spans="1:32" s="4" customFormat="1" ht="25.5">
      <c r="A260" s="8">
        <v>1</v>
      </c>
      <c r="B260" s="9" t="s">
        <v>1</v>
      </c>
      <c r="C260" s="19"/>
      <c r="D260" s="19"/>
      <c r="E260" s="19"/>
      <c r="F260" s="19"/>
      <c r="G260" s="10">
        <f t="shared" ref="G260:G272" si="70">SUM(C260:D260)</f>
        <v>0</v>
      </c>
      <c r="H260" s="75"/>
      <c r="I260" s="51" t="str">
        <f t="shared" ref="I260:I272" si="71">IF(C260&lt;&gt;0,AND(D260&lt;C260,E260&lt;D260,F260&lt;E260),"")</f>
        <v/>
      </c>
      <c r="K260" s="40" t="str">
        <f>IF(C260&lt;&gt;0,IF(AND(C260&lt;C241),"Preço Ok Coluna (A) Faixa 1","ERRO Preço Coluna (A) Faixa 1"),"Lançar Preço Coluna (A) Faixa 1")</f>
        <v>Lançar Preço Coluna (A) Faixa 1</v>
      </c>
      <c r="L260" s="40" t="str">
        <f>IF(D260&lt;&gt;0,IF(AND(D260&lt;D241),"Preço Ok Coluna (B) Faixa 1","ERRO Preço Coluna (B) Faixa 1"),"Lançar Preço Coluna (B) Faixa 1")</f>
        <v>Lançar Preço Coluna (B) Faixa 1</v>
      </c>
      <c r="M260" s="40" t="str">
        <f>IF(E260&lt;&gt;0,IF(AND(E260&lt;E241),"Preço Ok Coluna (C) Faixa 1","ERRO Preço Coluna (C) Faixa 1"),"Lançar Preço Coluna (C) Faixa 1")</f>
        <v>Lançar Preço Coluna (C) Faixa 1</v>
      </c>
      <c r="N260" s="40" t="str">
        <f>IF(F260&lt;&gt;0,IF(AND(F260&lt;F241),"Preço Ok Coluna (D) Faixa 1","ERRO Preço Coluna (D) Faixa 1"),"Lançar Preço Coluna (D) Faixa 1")</f>
        <v>Lançar Preço Coluna (D) Faixa 1</v>
      </c>
      <c r="O260" s="40"/>
      <c r="P260" s="31" t="str">
        <f>IF(F260&lt;&gt;"",IF(I260=TRUE,"Preços OK na Faixa 1","ERRO Preços na Faixa 1"),"Lançar Preços na Faixa 1")</f>
        <v>Lançar Preços na Faixa 1</v>
      </c>
    </row>
    <row r="261" spans="1:32" s="4" customFormat="1" ht="25.5">
      <c r="A261" s="11">
        <v>2</v>
      </c>
      <c r="B261" s="12" t="s">
        <v>2</v>
      </c>
      <c r="C261" s="19"/>
      <c r="D261" s="19"/>
      <c r="E261" s="19"/>
      <c r="F261" s="19"/>
      <c r="G261" s="10">
        <f t="shared" si="70"/>
        <v>0</v>
      </c>
      <c r="H261" s="75"/>
      <c r="I261" s="51" t="str">
        <f t="shared" si="71"/>
        <v/>
      </c>
      <c r="K261" s="40" t="str">
        <f>IF(C261&lt;&gt;0,IF(AND(C261&lt;C242),"Preço Ok Coluna (A) Faixa 1","ERRO Preço Coluna (A) Faixa 1"),"Lançar Preço Coluna (A) Faixa 1")</f>
        <v>Lançar Preço Coluna (A) Faixa 1</v>
      </c>
      <c r="L261" s="40" t="str">
        <f>IF(D261&lt;&gt;0,IF(AND(D261&lt;D242),"Preço Ok Coluna (B) Faixa 1","ERRO Preço Coluna (B) Faixa 1"),"Lançar Preço Coluna (B) Faixa 1")</f>
        <v>Lançar Preço Coluna (B) Faixa 1</v>
      </c>
      <c r="M261" s="40" t="str">
        <f>IF(E261&lt;&gt;0,IF(AND(E261&lt;E242),"Preço Ok Coluna (C) Faixa 1","ERRO Preço Coluna (C) Faixa 1"),"Lançar Preço Coluna (C) Faixa 1")</f>
        <v>Lançar Preço Coluna (C) Faixa 1</v>
      </c>
      <c r="N261" s="40" t="str">
        <f>IF(F261&lt;&gt;0,IF(AND(F261&lt;F242),"Preço Ok Coluna (D) Faixa 1","ERRO Preço Coluna (D) Faixa 1"),"Lançar Preço Coluna (D) Faixa 1")</f>
        <v>Lançar Preço Coluna (D) Faixa 1</v>
      </c>
      <c r="O261" s="33"/>
      <c r="P261" s="31" t="str">
        <f>IF(F261&lt;&gt;"",IF(I261=TRUE,"Preços OK na Faixa 2","ERRO Preços na Faixa 2"),"Lançar Preços na Faixa 2")</f>
        <v>Lançar Preços na Faixa 2</v>
      </c>
    </row>
    <row r="262" spans="1:32" s="4" customFormat="1" ht="25.5">
      <c r="A262" s="11">
        <v>3</v>
      </c>
      <c r="B262" s="12" t="s">
        <v>3</v>
      </c>
      <c r="C262" s="19"/>
      <c r="D262" s="19"/>
      <c r="E262" s="19"/>
      <c r="F262" s="19"/>
      <c r="G262" s="10">
        <f t="shared" si="70"/>
        <v>0</v>
      </c>
      <c r="H262" s="75"/>
      <c r="I262" s="51" t="str">
        <f t="shared" si="71"/>
        <v/>
      </c>
      <c r="K262" s="40" t="str">
        <f t="shared" ref="K262:K272" si="72">IF(C262&lt;&gt;0,IF(AND(C262&lt;C243),"Preço Ok Coluna (A) Faixa 1","ERRO Preço Coluna (A) Faixa 1"),"Lançar Preço Coluna (A) Faixa 1")</f>
        <v>Lançar Preço Coluna (A) Faixa 1</v>
      </c>
      <c r="L262" s="40" t="str">
        <f t="shared" ref="L262:L272" si="73">IF(D262&lt;&gt;0,IF(AND(D262&lt;D243),"Preço Ok Coluna (B) Faixa 1","ERRO Preço Coluna (B) Faixa 1"),"Lançar Preço Coluna (B) Faixa 1")</f>
        <v>Lançar Preço Coluna (B) Faixa 1</v>
      </c>
      <c r="M262" s="40" t="str">
        <f t="shared" ref="M262:M272" si="74">IF(E262&lt;&gt;0,IF(AND(E262&lt;E243),"Preço Ok Coluna (C) Faixa 1","ERRO Preço Coluna (C) Faixa 1"),"Lançar Preço Coluna (C) Faixa 1")</f>
        <v>Lançar Preço Coluna (C) Faixa 1</v>
      </c>
      <c r="N262" s="40" t="str">
        <f t="shared" ref="N262:N272" si="75">IF(F262&lt;&gt;0,IF(AND(F262&lt;F243),"Preço Ok Coluna (D) Faixa 1","ERRO Preço Coluna (D) Faixa 1"),"Lançar Preço Coluna (D) Faixa 1")</f>
        <v>Lançar Preço Coluna (D) Faixa 1</v>
      </c>
      <c r="O262" s="33"/>
      <c r="P262" s="31" t="str">
        <f>IF(F262&lt;&gt;"",IF(I262=TRUE,"Preços OK na Faixa 3","ERRO Preços na Faixa 3"),"Lançar Preços na Faixa 3")</f>
        <v>Lançar Preços na Faixa 3</v>
      </c>
    </row>
    <row r="263" spans="1:32" s="4" customFormat="1" ht="25.5">
      <c r="A263" s="11">
        <v>4</v>
      </c>
      <c r="B263" s="12" t="s">
        <v>4</v>
      </c>
      <c r="C263" s="19"/>
      <c r="D263" s="19"/>
      <c r="E263" s="19"/>
      <c r="F263" s="19"/>
      <c r="G263" s="10">
        <f t="shared" si="70"/>
        <v>0</v>
      </c>
      <c r="H263" s="75"/>
      <c r="I263" s="51" t="str">
        <f t="shared" si="71"/>
        <v/>
      </c>
      <c r="K263" s="40" t="str">
        <f t="shared" si="72"/>
        <v>Lançar Preço Coluna (A) Faixa 1</v>
      </c>
      <c r="L263" s="40" t="str">
        <f t="shared" si="73"/>
        <v>Lançar Preço Coluna (B) Faixa 1</v>
      </c>
      <c r="M263" s="40" t="str">
        <f t="shared" si="74"/>
        <v>Lançar Preço Coluna (C) Faixa 1</v>
      </c>
      <c r="N263" s="40" t="str">
        <f t="shared" si="75"/>
        <v>Lançar Preço Coluna (D) Faixa 1</v>
      </c>
      <c r="O263" s="33"/>
      <c r="P263" s="31" t="str">
        <f>IF(F263&lt;&gt;"",IF(I263=TRUE,"Preços OK na Faixa 4","ERRO Preços na Faixa 4"),"Lançar Preços na Faixa 4")</f>
        <v>Lançar Preços na Faixa 4</v>
      </c>
    </row>
    <row r="264" spans="1:32" s="4" customFormat="1" ht="25.5">
      <c r="A264" s="11">
        <v>5</v>
      </c>
      <c r="B264" s="12" t="s">
        <v>5</v>
      </c>
      <c r="C264" s="19"/>
      <c r="D264" s="19"/>
      <c r="E264" s="19"/>
      <c r="F264" s="19"/>
      <c r="G264" s="10">
        <f t="shared" si="70"/>
        <v>0</v>
      </c>
      <c r="H264" s="75"/>
      <c r="I264" s="51" t="str">
        <f t="shared" si="71"/>
        <v/>
      </c>
      <c r="K264" s="40" t="str">
        <f t="shared" si="72"/>
        <v>Lançar Preço Coluna (A) Faixa 1</v>
      </c>
      <c r="L264" s="40" t="str">
        <f t="shared" si="73"/>
        <v>Lançar Preço Coluna (B) Faixa 1</v>
      </c>
      <c r="M264" s="40" t="str">
        <f t="shared" si="74"/>
        <v>Lançar Preço Coluna (C) Faixa 1</v>
      </c>
      <c r="N264" s="40" t="str">
        <f t="shared" si="75"/>
        <v>Lançar Preço Coluna (D) Faixa 1</v>
      </c>
      <c r="O264" s="33"/>
      <c r="P264" s="31" t="str">
        <f>IF(F264&lt;&gt;"",IF(I264=TRUE,"Preços OK na Faixa 5","ERRO Preços na Faixa 5"),"Lançar Preços na Faixa 5")</f>
        <v>Lançar Preços na Faixa 5</v>
      </c>
    </row>
    <row r="265" spans="1:32" s="4" customFormat="1" ht="25.5">
      <c r="A265" s="11">
        <v>6</v>
      </c>
      <c r="B265" s="12" t="s">
        <v>6</v>
      </c>
      <c r="C265" s="19"/>
      <c r="D265" s="19"/>
      <c r="E265" s="19"/>
      <c r="F265" s="19"/>
      <c r="G265" s="10">
        <f t="shared" si="70"/>
        <v>0</v>
      </c>
      <c r="H265" s="75"/>
      <c r="I265" s="51" t="str">
        <f t="shared" si="71"/>
        <v/>
      </c>
      <c r="K265" s="40" t="str">
        <f t="shared" si="72"/>
        <v>Lançar Preço Coluna (A) Faixa 1</v>
      </c>
      <c r="L265" s="40" t="str">
        <f t="shared" si="73"/>
        <v>Lançar Preço Coluna (B) Faixa 1</v>
      </c>
      <c r="M265" s="40" t="str">
        <f t="shared" si="74"/>
        <v>Lançar Preço Coluna (C) Faixa 1</v>
      </c>
      <c r="N265" s="40" t="str">
        <f t="shared" si="75"/>
        <v>Lançar Preço Coluna (D) Faixa 1</v>
      </c>
      <c r="O265" s="33"/>
      <c r="P265" s="31" t="str">
        <f>IF(F265&lt;&gt;"",IF(I265=TRUE,"Preços OK na Faixa 6","ERRO Preços na Faixa 6"),"Lançar Preços na Faixa 6")</f>
        <v>Lançar Preços na Faixa 6</v>
      </c>
    </row>
    <row r="266" spans="1:32" s="18" customFormat="1" ht="25.5">
      <c r="A266" s="11">
        <v>7</v>
      </c>
      <c r="B266" s="12" t="s">
        <v>7</v>
      </c>
      <c r="C266" s="19"/>
      <c r="D266" s="19"/>
      <c r="E266" s="19"/>
      <c r="F266" s="19"/>
      <c r="G266" s="10">
        <f t="shared" si="70"/>
        <v>0</v>
      </c>
      <c r="H266" s="75"/>
      <c r="I266" s="51" t="str">
        <f t="shared" si="71"/>
        <v/>
      </c>
      <c r="J266" s="4"/>
      <c r="K266" s="40" t="str">
        <f t="shared" si="72"/>
        <v>Lançar Preço Coluna (A) Faixa 1</v>
      </c>
      <c r="L266" s="40" t="str">
        <f t="shared" si="73"/>
        <v>Lançar Preço Coluna (B) Faixa 1</v>
      </c>
      <c r="M266" s="40" t="str">
        <f t="shared" si="74"/>
        <v>Lançar Preço Coluna (C) Faixa 1</v>
      </c>
      <c r="N266" s="40" t="str">
        <f t="shared" si="75"/>
        <v>Lançar Preço Coluna (D) Faixa 1</v>
      </c>
      <c r="O266" s="33"/>
      <c r="P266" s="31" t="str">
        <f>IF(F266&lt;&gt;"",IF(I266=TRUE,"Preços OK na Faixa 7","ERRO Preços na Faixa 7"),"Lançar Preços na Faixa 7")</f>
        <v>Lançar Preços na Faixa 7</v>
      </c>
      <c r="AF266" s="4"/>
    </row>
    <row r="267" spans="1:32" s="4" customFormat="1" ht="25.5">
      <c r="A267" s="11">
        <v>8</v>
      </c>
      <c r="B267" s="12" t="s">
        <v>8</v>
      </c>
      <c r="C267" s="19"/>
      <c r="D267" s="19"/>
      <c r="E267" s="19"/>
      <c r="F267" s="19"/>
      <c r="G267" s="10">
        <f t="shared" si="70"/>
        <v>0</v>
      </c>
      <c r="H267" s="75"/>
      <c r="I267" s="51" t="str">
        <f t="shared" si="71"/>
        <v/>
      </c>
      <c r="K267" s="40" t="str">
        <f t="shared" si="72"/>
        <v>Lançar Preço Coluna (A) Faixa 1</v>
      </c>
      <c r="L267" s="40" t="str">
        <f t="shared" si="73"/>
        <v>Lançar Preço Coluna (B) Faixa 1</v>
      </c>
      <c r="M267" s="40" t="str">
        <f t="shared" si="74"/>
        <v>Lançar Preço Coluna (C) Faixa 1</v>
      </c>
      <c r="N267" s="40" t="str">
        <f t="shared" si="75"/>
        <v>Lançar Preço Coluna (D) Faixa 1</v>
      </c>
      <c r="O267" s="33"/>
      <c r="P267" s="31" t="str">
        <f>IF(F267&lt;&gt;"",IF(I267=TRUE,"Preços OK na Faixa 8","ERRO Preços na Faixa 8"),"Lançar Preços na Faixa 8")</f>
        <v>Lançar Preços na Faixa 8</v>
      </c>
    </row>
    <row r="268" spans="1:32" s="4" customFormat="1" ht="25.5">
      <c r="A268" s="11">
        <v>9</v>
      </c>
      <c r="B268" s="12" t="s">
        <v>9</v>
      </c>
      <c r="C268" s="19"/>
      <c r="D268" s="19"/>
      <c r="E268" s="19"/>
      <c r="F268" s="19"/>
      <c r="G268" s="10">
        <f t="shared" si="70"/>
        <v>0</v>
      </c>
      <c r="H268" s="75"/>
      <c r="I268" s="51" t="str">
        <f t="shared" si="71"/>
        <v/>
      </c>
      <c r="K268" s="40" t="str">
        <f t="shared" si="72"/>
        <v>Lançar Preço Coluna (A) Faixa 1</v>
      </c>
      <c r="L268" s="40" t="str">
        <f t="shared" si="73"/>
        <v>Lançar Preço Coluna (B) Faixa 1</v>
      </c>
      <c r="M268" s="40" t="str">
        <f t="shared" si="74"/>
        <v>Lançar Preço Coluna (C) Faixa 1</v>
      </c>
      <c r="N268" s="40" t="str">
        <f t="shared" si="75"/>
        <v>Lançar Preço Coluna (D) Faixa 1</v>
      </c>
      <c r="O268" s="33"/>
      <c r="P268" s="31" t="str">
        <f>IF(F268&lt;&gt;"",IF(I268=TRUE,"Preços OK na Faixa 9","ERRO Preços na Faixa 9"),"Lançar Preços na Faixa 9")</f>
        <v>Lançar Preços na Faixa 9</v>
      </c>
    </row>
    <row r="269" spans="1:32" s="4" customFormat="1" ht="25.5">
      <c r="A269" s="11">
        <v>10</v>
      </c>
      <c r="B269" s="12" t="s">
        <v>10</v>
      </c>
      <c r="C269" s="19"/>
      <c r="D269" s="19"/>
      <c r="E269" s="19"/>
      <c r="F269" s="19"/>
      <c r="G269" s="10">
        <f t="shared" si="70"/>
        <v>0</v>
      </c>
      <c r="H269" s="75"/>
      <c r="I269" s="51" t="str">
        <f t="shared" si="71"/>
        <v/>
      </c>
      <c r="K269" s="40" t="str">
        <f t="shared" si="72"/>
        <v>Lançar Preço Coluna (A) Faixa 1</v>
      </c>
      <c r="L269" s="40" t="str">
        <f t="shared" si="73"/>
        <v>Lançar Preço Coluna (B) Faixa 1</v>
      </c>
      <c r="M269" s="40" t="str">
        <f t="shared" si="74"/>
        <v>Lançar Preço Coluna (C) Faixa 1</v>
      </c>
      <c r="N269" s="40" t="str">
        <f t="shared" si="75"/>
        <v>Lançar Preço Coluna (D) Faixa 1</v>
      </c>
      <c r="O269" s="33"/>
      <c r="P269" s="31" t="str">
        <f>IF(F269&lt;&gt;"",IF(I269=TRUE,"Preços OK na Faixa 10","ERRO Preços na Faixa 10"),"Lançar Preços na Faixa 10")</f>
        <v>Lançar Preços na Faixa 10</v>
      </c>
    </row>
    <row r="270" spans="1:32" s="4" customFormat="1" ht="25.5">
      <c r="A270" s="11">
        <v>11</v>
      </c>
      <c r="B270" s="12" t="s">
        <v>11</v>
      </c>
      <c r="C270" s="19"/>
      <c r="D270" s="19"/>
      <c r="E270" s="19"/>
      <c r="F270" s="19"/>
      <c r="G270" s="10">
        <f t="shared" si="70"/>
        <v>0</v>
      </c>
      <c r="H270" s="75"/>
      <c r="I270" s="51" t="str">
        <f t="shared" si="71"/>
        <v/>
      </c>
      <c r="K270" s="40" t="str">
        <f t="shared" si="72"/>
        <v>Lançar Preço Coluna (A) Faixa 1</v>
      </c>
      <c r="L270" s="40" t="str">
        <f t="shared" si="73"/>
        <v>Lançar Preço Coluna (B) Faixa 1</v>
      </c>
      <c r="M270" s="40" t="str">
        <f t="shared" si="74"/>
        <v>Lançar Preço Coluna (C) Faixa 1</v>
      </c>
      <c r="N270" s="40" t="str">
        <f t="shared" si="75"/>
        <v>Lançar Preço Coluna (D) Faixa 1</v>
      </c>
      <c r="O270" s="33"/>
      <c r="P270" s="31" t="str">
        <f>IF(F270&lt;&gt;"",IF(I270=TRUE,"Preços OK na Faixa 11","ERRO Preços na Faixa 11"),"Lançar Preços na Faixa 11")</f>
        <v>Lançar Preços na Faixa 11</v>
      </c>
    </row>
    <row r="271" spans="1:32" s="4" customFormat="1" ht="25.5">
      <c r="A271" s="11">
        <v>12</v>
      </c>
      <c r="B271" s="12" t="s">
        <v>12</v>
      </c>
      <c r="C271" s="19"/>
      <c r="D271" s="19"/>
      <c r="E271" s="19"/>
      <c r="F271" s="19"/>
      <c r="G271" s="10">
        <f t="shared" si="70"/>
        <v>0</v>
      </c>
      <c r="H271" s="75"/>
      <c r="I271" s="51" t="str">
        <f t="shared" si="71"/>
        <v/>
      </c>
      <c r="K271" s="40" t="str">
        <f t="shared" si="72"/>
        <v>Lançar Preço Coluna (A) Faixa 1</v>
      </c>
      <c r="L271" s="40" t="str">
        <f t="shared" si="73"/>
        <v>Lançar Preço Coluna (B) Faixa 1</v>
      </c>
      <c r="M271" s="40" t="str">
        <f t="shared" si="74"/>
        <v>Lançar Preço Coluna (C) Faixa 1</v>
      </c>
      <c r="N271" s="40" t="str">
        <f t="shared" si="75"/>
        <v>Lançar Preço Coluna (D) Faixa 1</v>
      </c>
      <c r="O271" s="33"/>
      <c r="P271" s="36" t="str">
        <f>IF(F271&lt;&gt;"",IF(I271=TRUE,"Preços OK na Faixa 12","ERRO Preços na Faixa 12"),"Lançar Preços na Faixa 12")</f>
        <v>Lançar Preços na Faixa 12</v>
      </c>
    </row>
    <row r="272" spans="1:32" s="4" customFormat="1" ht="26.25" thickBot="1">
      <c r="A272" s="46">
        <v>13</v>
      </c>
      <c r="B272" s="47" t="s">
        <v>13</v>
      </c>
      <c r="C272" s="48"/>
      <c r="D272" s="48"/>
      <c r="E272" s="48"/>
      <c r="F272" s="48"/>
      <c r="G272" s="49">
        <f t="shared" si="70"/>
        <v>0</v>
      </c>
      <c r="H272" s="75">
        <f>SUM(G260:G272)</f>
        <v>0</v>
      </c>
      <c r="I272" s="51" t="str">
        <f t="shared" si="71"/>
        <v/>
      </c>
      <c r="K272" s="40" t="str">
        <f t="shared" si="72"/>
        <v>Lançar Preço Coluna (A) Faixa 1</v>
      </c>
      <c r="L272" s="40" t="str">
        <f t="shared" si="73"/>
        <v>Lançar Preço Coluna (B) Faixa 1</v>
      </c>
      <c r="M272" s="40" t="str">
        <f t="shared" si="74"/>
        <v>Lançar Preço Coluna (C) Faixa 1</v>
      </c>
      <c r="N272" s="40" t="str">
        <f t="shared" si="75"/>
        <v>Lançar Preço Coluna (D) Faixa 1</v>
      </c>
      <c r="O272" s="39"/>
      <c r="P272" s="36" t="str">
        <f>IF(F272&lt;&gt;"",IF(I272=TRUE,"Preços OK na Faixa 13","ERRO Preços na Faixa 13"),"Lançar Preços na Faixa 13")</f>
        <v>Lançar Preços na Faixa 13</v>
      </c>
    </row>
    <row r="273" spans="1:32" s="4" customFormat="1" ht="21.75" customHeight="1" thickBot="1">
      <c r="A273" s="6"/>
      <c r="H273" s="74"/>
      <c r="I273" s="51"/>
      <c r="K273" s="35"/>
      <c r="L273" s="35"/>
      <c r="M273" s="35"/>
      <c r="N273" s="35"/>
      <c r="O273" s="35"/>
      <c r="P273" s="42"/>
      <c r="AF273" s="18"/>
    </row>
    <row r="274" spans="1:32" s="60" customFormat="1" ht="30.75" customHeight="1" thickBot="1">
      <c r="A274" s="164" t="s">
        <v>27</v>
      </c>
      <c r="B274" s="165"/>
      <c r="C274" s="165"/>
      <c r="D274" s="165"/>
      <c r="E274" s="166"/>
      <c r="F274" s="166"/>
      <c r="G274" s="167"/>
      <c r="H274" s="58"/>
      <c r="I274" s="59"/>
      <c r="K274" s="145" t="s">
        <v>50</v>
      </c>
      <c r="L274" s="145"/>
      <c r="M274" s="145"/>
      <c r="N274" s="145"/>
      <c r="O274" s="61"/>
      <c r="P274" s="147" t="s">
        <v>51</v>
      </c>
    </row>
    <row r="275" spans="1:32" s="4" customFormat="1" ht="55.5" customHeight="1" thickBot="1">
      <c r="A275" s="156" t="s">
        <v>219</v>
      </c>
      <c r="B275" s="157"/>
      <c r="C275" s="157"/>
      <c r="D275" s="157"/>
      <c r="E275" s="157"/>
      <c r="F275" s="157"/>
      <c r="G275" s="158"/>
      <c r="H275" s="53"/>
      <c r="I275" s="51"/>
      <c r="K275" s="145"/>
      <c r="L275" s="145"/>
      <c r="M275" s="145"/>
      <c r="N275" s="145"/>
      <c r="O275" s="18"/>
      <c r="P275" s="147"/>
    </row>
    <row r="276" spans="1:32" s="4" customFormat="1" ht="13.5" customHeight="1" thickBot="1">
      <c r="A276" s="127" t="s">
        <v>37</v>
      </c>
      <c r="B276" s="127" t="s">
        <v>36</v>
      </c>
      <c r="C276" s="130" t="s">
        <v>45</v>
      </c>
      <c r="D276" s="131"/>
      <c r="E276" s="131"/>
      <c r="F276" s="132"/>
      <c r="G276" s="133" t="s">
        <v>89</v>
      </c>
      <c r="H276" s="54"/>
      <c r="I276" s="51"/>
      <c r="K276" s="145"/>
      <c r="L276" s="145"/>
      <c r="M276" s="145"/>
      <c r="N276" s="145"/>
      <c r="O276" s="18"/>
      <c r="P276" s="147"/>
    </row>
    <row r="277" spans="1:32" s="4" customFormat="1" ht="42" customHeight="1" thickBot="1">
      <c r="A277" s="128"/>
      <c r="B277" s="128"/>
      <c r="C277" s="21" t="s">
        <v>41</v>
      </c>
      <c r="D277" s="20" t="s">
        <v>42</v>
      </c>
      <c r="E277" s="20" t="s">
        <v>43</v>
      </c>
      <c r="F277" s="20" t="s">
        <v>44</v>
      </c>
      <c r="G277" s="134"/>
      <c r="H277" s="54"/>
      <c r="I277" s="51"/>
      <c r="K277" s="145"/>
      <c r="L277" s="145"/>
      <c r="M277" s="145"/>
      <c r="N277" s="145"/>
      <c r="O277" s="18"/>
      <c r="P277" s="147"/>
    </row>
    <row r="278" spans="1:32" s="4" customFormat="1" ht="39" customHeight="1" thickBot="1">
      <c r="A278" s="129"/>
      <c r="B278" s="129"/>
      <c r="C278" s="43" t="s">
        <v>87</v>
      </c>
      <c r="D278" s="44" t="s">
        <v>47</v>
      </c>
      <c r="E278" s="44" t="s">
        <v>88</v>
      </c>
      <c r="F278" s="44" t="s">
        <v>49</v>
      </c>
      <c r="G278" s="135"/>
      <c r="H278" s="54"/>
      <c r="I278" s="51"/>
      <c r="K278" s="146"/>
      <c r="L278" s="146"/>
      <c r="M278" s="146"/>
      <c r="N278" s="146"/>
      <c r="O278" s="32"/>
      <c r="P278" s="148"/>
    </row>
    <row r="279" spans="1:32" s="4" customFormat="1" ht="25.5">
      <c r="A279" s="8">
        <v>1</v>
      </c>
      <c r="B279" s="9" t="s">
        <v>1</v>
      </c>
      <c r="C279" s="19"/>
      <c r="D279" s="19"/>
      <c r="E279" s="19"/>
      <c r="F279" s="19"/>
      <c r="G279" s="10">
        <f t="shared" ref="G279:G291" si="76">SUM(C279:D279)</f>
        <v>0</v>
      </c>
      <c r="H279" s="75"/>
      <c r="I279" s="51" t="str">
        <f t="shared" ref="I279:I291" si="77">IF(C279&lt;&gt;0,AND(D279&lt;C279,E279&lt;D279,F279&lt;E279),"")</f>
        <v/>
      </c>
      <c r="K279" s="40" t="str">
        <f>IF(C279&lt;&gt;0,IF(AND(C279&lt;C260),"Preço Ok Coluna (A) Faixa 1","ERRO Preço Coluna (A) Faixa 1"),"Lançar Preço Coluna (A) Faixa 1")</f>
        <v>Lançar Preço Coluna (A) Faixa 1</v>
      </c>
      <c r="L279" s="40" t="str">
        <f>IF(D279&lt;&gt;0,IF(AND(D279&lt;D260),"Preço Ok Coluna (B) Faixa 1","ERRO Preço Coluna (B) Faixa 1"),"Lançar Preço Coluna (B) Faixa 1")</f>
        <v>Lançar Preço Coluna (B) Faixa 1</v>
      </c>
      <c r="M279" s="40" t="str">
        <f>IF(E279&lt;&gt;0,IF(AND(E279&lt;E260),"Preço Ok Coluna (C) Faixa 1","ERRO Preço Coluna (C) Faixa 1"),"Lançar Preço Coluna (C) Faixa 1")</f>
        <v>Lançar Preço Coluna (C) Faixa 1</v>
      </c>
      <c r="N279" s="40" t="str">
        <f>IF(F279&lt;&gt;0,IF(AND(F279&lt;F260),"Preço Ok Coluna (D) Faixa 1","ERRO Preço Coluna (D) Faixa 1"),"Lançar Preço Coluna (D) Faixa 1")</f>
        <v>Lançar Preço Coluna (D) Faixa 1</v>
      </c>
      <c r="O279" s="40"/>
      <c r="P279" s="31" t="str">
        <f>IF(F279&lt;&gt;"",IF(I279=TRUE,"Preços OK na Faixa 1","ERRO Preços na Faixa 1"),"Lançar Preços na Faixa 1")</f>
        <v>Lançar Preços na Faixa 1</v>
      </c>
    </row>
    <row r="280" spans="1:32" s="4" customFormat="1" ht="25.5">
      <c r="A280" s="11">
        <v>2</v>
      </c>
      <c r="B280" s="12" t="s">
        <v>2</v>
      </c>
      <c r="C280" s="19"/>
      <c r="D280" s="19"/>
      <c r="E280" s="19"/>
      <c r="F280" s="19"/>
      <c r="G280" s="10">
        <f t="shared" si="76"/>
        <v>0</v>
      </c>
      <c r="H280" s="75"/>
      <c r="I280" s="51" t="str">
        <f t="shared" si="77"/>
        <v/>
      </c>
      <c r="K280" s="40" t="str">
        <f>IF(C280&lt;&gt;0,IF(AND(C280&lt;C261),"Preço Ok Coluna (A) Faixa 1","ERRO Preço Coluna (A) Faixa 1"),"Lançar Preço Coluna (A) Faixa 1")</f>
        <v>Lançar Preço Coluna (A) Faixa 1</v>
      </c>
      <c r="L280" s="40" t="str">
        <f>IF(D280&lt;&gt;0,IF(AND(D280&lt;D261),"Preço Ok Coluna (B) Faixa 1","ERRO Preço Coluna (B) Faixa 1"),"Lançar Preço Coluna (B) Faixa 1")</f>
        <v>Lançar Preço Coluna (B) Faixa 1</v>
      </c>
      <c r="M280" s="40" t="str">
        <f>IF(E280&lt;&gt;0,IF(AND(E280&lt;E261),"Preço Ok Coluna (C) Faixa 1","ERRO Preço Coluna (C) Faixa 1"),"Lançar Preço Coluna (C) Faixa 1")</f>
        <v>Lançar Preço Coluna (C) Faixa 1</v>
      </c>
      <c r="N280" s="40" t="str">
        <f>IF(F280&lt;&gt;0,IF(AND(F280&lt;F261),"Preço Ok Coluna (D) Faixa 1","ERRO Preço Coluna (D) Faixa 1"),"Lançar Preço Coluna (D) Faixa 1")</f>
        <v>Lançar Preço Coluna (D) Faixa 1</v>
      </c>
      <c r="O280" s="33"/>
      <c r="P280" s="31" t="str">
        <f>IF(F280&lt;&gt;"",IF(I280=TRUE,"Preços OK na Faixa 2","ERRO Preços na Faixa 2"),"Lançar Preços na Faixa 2")</f>
        <v>Lançar Preços na Faixa 2</v>
      </c>
    </row>
    <row r="281" spans="1:32" s="4" customFormat="1" ht="25.5">
      <c r="A281" s="11">
        <v>3</v>
      </c>
      <c r="B281" s="12" t="s">
        <v>3</v>
      </c>
      <c r="C281" s="19"/>
      <c r="D281" s="19"/>
      <c r="E281" s="19"/>
      <c r="F281" s="19"/>
      <c r="G281" s="10">
        <f t="shared" si="76"/>
        <v>0</v>
      </c>
      <c r="H281" s="75"/>
      <c r="I281" s="51" t="str">
        <f t="shared" si="77"/>
        <v/>
      </c>
      <c r="K281" s="40" t="str">
        <f t="shared" ref="K281:K291" si="78">IF(C281&lt;&gt;0,IF(AND(C281&lt;C262),"Preço Ok Coluna (A) Faixa 1","ERRO Preço Coluna (A) Faixa 1"),"Lançar Preço Coluna (A) Faixa 1")</f>
        <v>Lançar Preço Coluna (A) Faixa 1</v>
      </c>
      <c r="L281" s="40" t="str">
        <f t="shared" ref="L281:L291" si="79">IF(D281&lt;&gt;0,IF(AND(D281&lt;D262),"Preço Ok Coluna (B) Faixa 1","ERRO Preço Coluna (B) Faixa 1"),"Lançar Preço Coluna (B) Faixa 1")</f>
        <v>Lançar Preço Coluna (B) Faixa 1</v>
      </c>
      <c r="M281" s="40" t="str">
        <f t="shared" ref="M281:M291" si="80">IF(E281&lt;&gt;0,IF(AND(E281&lt;E262),"Preço Ok Coluna (C) Faixa 1","ERRO Preço Coluna (C) Faixa 1"),"Lançar Preço Coluna (C) Faixa 1")</f>
        <v>Lançar Preço Coluna (C) Faixa 1</v>
      </c>
      <c r="N281" s="40" t="str">
        <f t="shared" ref="N281:N291" si="81">IF(F281&lt;&gt;0,IF(AND(F281&lt;F262),"Preço Ok Coluna (D) Faixa 1","ERRO Preço Coluna (D) Faixa 1"),"Lançar Preço Coluna (D) Faixa 1")</f>
        <v>Lançar Preço Coluna (D) Faixa 1</v>
      </c>
      <c r="O281" s="33"/>
      <c r="P281" s="31" t="str">
        <f>IF(F281&lt;&gt;"",IF(I281=TRUE,"Preços OK na Faixa 3","ERRO Preços na Faixa 3"),"Lançar Preços na Faixa 3")</f>
        <v>Lançar Preços na Faixa 3</v>
      </c>
    </row>
    <row r="282" spans="1:32" s="4" customFormat="1" ht="25.5">
      <c r="A282" s="11">
        <v>4</v>
      </c>
      <c r="B282" s="12" t="s">
        <v>4</v>
      </c>
      <c r="C282" s="19"/>
      <c r="D282" s="19"/>
      <c r="E282" s="19"/>
      <c r="F282" s="19"/>
      <c r="G282" s="10">
        <f t="shared" si="76"/>
        <v>0</v>
      </c>
      <c r="H282" s="75"/>
      <c r="I282" s="51" t="str">
        <f t="shared" si="77"/>
        <v/>
      </c>
      <c r="K282" s="40" t="str">
        <f t="shared" si="78"/>
        <v>Lançar Preço Coluna (A) Faixa 1</v>
      </c>
      <c r="L282" s="40" t="str">
        <f t="shared" si="79"/>
        <v>Lançar Preço Coluna (B) Faixa 1</v>
      </c>
      <c r="M282" s="40" t="str">
        <f t="shared" si="80"/>
        <v>Lançar Preço Coluna (C) Faixa 1</v>
      </c>
      <c r="N282" s="40" t="str">
        <f t="shared" si="81"/>
        <v>Lançar Preço Coluna (D) Faixa 1</v>
      </c>
      <c r="O282" s="33"/>
      <c r="P282" s="31" t="str">
        <f>IF(F282&lt;&gt;"",IF(I282=TRUE,"Preços OK na Faixa 4","ERRO Preços na Faixa 4"),"Lançar Preços na Faixa 4")</f>
        <v>Lançar Preços na Faixa 4</v>
      </c>
    </row>
    <row r="283" spans="1:32" s="4" customFormat="1" ht="25.5">
      <c r="A283" s="11">
        <v>5</v>
      </c>
      <c r="B283" s="12" t="s">
        <v>5</v>
      </c>
      <c r="C283" s="19"/>
      <c r="D283" s="19"/>
      <c r="E283" s="19"/>
      <c r="F283" s="19"/>
      <c r="G283" s="10">
        <f t="shared" si="76"/>
        <v>0</v>
      </c>
      <c r="H283" s="75"/>
      <c r="I283" s="51" t="str">
        <f t="shared" si="77"/>
        <v/>
      </c>
      <c r="K283" s="40" t="str">
        <f t="shared" si="78"/>
        <v>Lançar Preço Coluna (A) Faixa 1</v>
      </c>
      <c r="L283" s="40" t="str">
        <f t="shared" si="79"/>
        <v>Lançar Preço Coluna (B) Faixa 1</v>
      </c>
      <c r="M283" s="40" t="str">
        <f t="shared" si="80"/>
        <v>Lançar Preço Coluna (C) Faixa 1</v>
      </c>
      <c r="N283" s="40" t="str">
        <f t="shared" si="81"/>
        <v>Lançar Preço Coluna (D) Faixa 1</v>
      </c>
      <c r="O283" s="33"/>
      <c r="P283" s="31" t="str">
        <f>IF(F283&lt;&gt;"",IF(I283=TRUE,"Preços OK na Faixa 5","ERRO Preços na Faixa 5"),"Lançar Preços na Faixa 5")</f>
        <v>Lançar Preços na Faixa 5</v>
      </c>
    </row>
    <row r="284" spans="1:32" s="4" customFormat="1" ht="25.5">
      <c r="A284" s="11">
        <v>6</v>
      </c>
      <c r="B284" s="12" t="s">
        <v>6</v>
      </c>
      <c r="C284" s="19"/>
      <c r="D284" s="19"/>
      <c r="E284" s="19"/>
      <c r="F284" s="19"/>
      <c r="G284" s="10">
        <f t="shared" si="76"/>
        <v>0</v>
      </c>
      <c r="H284" s="75"/>
      <c r="I284" s="51" t="str">
        <f t="shared" si="77"/>
        <v/>
      </c>
      <c r="K284" s="40" t="str">
        <f t="shared" si="78"/>
        <v>Lançar Preço Coluna (A) Faixa 1</v>
      </c>
      <c r="L284" s="40" t="str">
        <f t="shared" si="79"/>
        <v>Lançar Preço Coluna (B) Faixa 1</v>
      </c>
      <c r="M284" s="40" t="str">
        <f t="shared" si="80"/>
        <v>Lançar Preço Coluna (C) Faixa 1</v>
      </c>
      <c r="N284" s="40" t="str">
        <f t="shared" si="81"/>
        <v>Lançar Preço Coluna (D) Faixa 1</v>
      </c>
      <c r="O284" s="33"/>
      <c r="P284" s="31" t="str">
        <f>IF(F284&lt;&gt;"",IF(I284=TRUE,"Preços OK na Faixa 6","ERRO Preços na Faixa 6"),"Lançar Preços na Faixa 6")</f>
        <v>Lançar Preços na Faixa 6</v>
      </c>
    </row>
    <row r="285" spans="1:32" s="18" customFormat="1" ht="25.5">
      <c r="A285" s="11">
        <v>7</v>
      </c>
      <c r="B285" s="12" t="s">
        <v>7</v>
      </c>
      <c r="C285" s="19"/>
      <c r="D285" s="19"/>
      <c r="E285" s="19"/>
      <c r="F285" s="19"/>
      <c r="G285" s="10">
        <f t="shared" si="76"/>
        <v>0</v>
      </c>
      <c r="H285" s="75"/>
      <c r="I285" s="51" t="str">
        <f t="shared" si="77"/>
        <v/>
      </c>
      <c r="J285" s="4"/>
      <c r="K285" s="40" t="str">
        <f t="shared" si="78"/>
        <v>Lançar Preço Coluna (A) Faixa 1</v>
      </c>
      <c r="L285" s="40" t="str">
        <f t="shared" si="79"/>
        <v>Lançar Preço Coluna (B) Faixa 1</v>
      </c>
      <c r="M285" s="40" t="str">
        <f t="shared" si="80"/>
        <v>Lançar Preço Coluna (C) Faixa 1</v>
      </c>
      <c r="N285" s="40" t="str">
        <f t="shared" si="81"/>
        <v>Lançar Preço Coluna (D) Faixa 1</v>
      </c>
      <c r="O285" s="33"/>
      <c r="P285" s="31" t="str">
        <f>IF(F285&lt;&gt;"",IF(I285=TRUE,"Preços OK na Faixa 7","ERRO Preços na Faixa 7"),"Lançar Preços na Faixa 7")</f>
        <v>Lançar Preços na Faixa 7</v>
      </c>
      <c r="AF285" s="4"/>
    </row>
    <row r="286" spans="1:32" s="4" customFormat="1" ht="25.5">
      <c r="A286" s="11">
        <v>8</v>
      </c>
      <c r="B286" s="12" t="s">
        <v>8</v>
      </c>
      <c r="C286" s="19"/>
      <c r="D286" s="19"/>
      <c r="E286" s="19"/>
      <c r="F286" s="19"/>
      <c r="G286" s="10">
        <f t="shared" si="76"/>
        <v>0</v>
      </c>
      <c r="H286" s="75"/>
      <c r="I286" s="51" t="str">
        <f t="shared" si="77"/>
        <v/>
      </c>
      <c r="K286" s="40" t="str">
        <f t="shared" si="78"/>
        <v>Lançar Preço Coluna (A) Faixa 1</v>
      </c>
      <c r="L286" s="40" t="str">
        <f t="shared" si="79"/>
        <v>Lançar Preço Coluna (B) Faixa 1</v>
      </c>
      <c r="M286" s="40" t="str">
        <f t="shared" si="80"/>
        <v>Lançar Preço Coluna (C) Faixa 1</v>
      </c>
      <c r="N286" s="40" t="str">
        <f t="shared" si="81"/>
        <v>Lançar Preço Coluna (D) Faixa 1</v>
      </c>
      <c r="O286" s="33"/>
      <c r="P286" s="31" t="str">
        <f>IF(F286&lt;&gt;"",IF(I286=TRUE,"Preços OK na Faixa 8","ERRO Preços na Faixa 8"),"Lançar Preços na Faixa 8")</f>
        <v>Lançar Preços na Faixa 8</v>
      </c>
    </row>
    <row r="287" spans="1:32" s="4" customFormat="1" ht="25.5">
      <c r="A287" s="11">
        <v>9</v>
      </c>
      <c r="B287" s="12" t="s">
        <v>9</v>
      </c>
      <c r="C287" s="19"/>
      <c r="D287" s="19"/>
      <c r="E287" s="19"/>
      <c r="F287" s="19"/>
      <c r="G287" s="10">
        <f t="shared" si="76"/>
        <v>0</v>
      </c>
      <c r="H287" s="75"/>
      <c r="I287" s="51" t="str">
        <f t="shared" si="77"/>
        <v/>
      </c>
      <c r="K287" s="40" t="str">
        <f t="shared" si="78"/>
        <v>Lançar Preço Coluna (A) Faixa 1</v>
      </c>
      <c r="L287" s="40" t="str">
        <f t="shared" si="79"/>
        <v>Lançar Preço Coluna (B) Faixa 1</v>
      </c>
      <c r="M287" s="40" t="str">
        <f t="shared" si="80"/>
        <v>Lançar Preço Coluna (C) Faixa 1</v>
      </c>
      <c r="N287" s="40" t="str">
        <f t="shared" si="81"/>
        <v>Lançar Preço Coluna (D) Faixa 1</v>
      </c>
      <c r="O287" s="33"/>
      <c r="P287" s="31" t="str">
        <f>IF(F287&lt;&gt;"",IF(I287=TRUE,"Preços OK na Faixa 9","ERRO Preços na Faixa 9"),"Lançar Preços na Faixa 9")</f>
        <v>Lançar Preços na Faixa 9</v>
      </c>
    </row>
    <row r="288" spans="1:32" s="4" customFormat="1" ht="25.5">
      <c r="A288" s="11">
        <v>10</v>
      </c>
      <c r="B288" s="12" t="s">
        <v>10</v>
      </c>
      <c r="C288" s="19"/>
      <c r="D288" s="19"/>
      <c r="E288" s="19"/>
      <c r="F288" s="19"/>
      <c r="G288" s="10">
        <f t="shared" si="76"/>
        <v>0</v>
      </c>
      <c r="H288" s="75"/>
      <c r="I288" s="51" t="str">
        <f t="shared" si="77"/>
        <v/>
      </c>
      <c r="K288" s="40" t="str">
        <f t="shared" si="78"/>
        <v>Lançar Preço Coluna (A) Faixa 1</v>
      </c>
      <c r="L288" s="40" t="str">
        <f t="shared" si="79"/>
        <v>Lançar Preço Coluna (B) Faixa 1</v>
      </c>
      <c r="M288" s="40" t="str">
        <f t="shared" si="80"/>
        <v>Lançar Preço Coluna (C) Faixa 1</v>
      </c>
      <c r="N288" s="40" t="str">
        <f t="shared" si="81"/>
        <v>Lançar Preço Coluna (D) Faixa 1</v>
      </c>
      <c r="O288" s="33"/>
      <c r="P288" s="31" t="str">
        <f>IF(F288&lt;&gt;"",IF(I288=TRUE,"Preços OK na Faixa 10","ERRO Preços na Faixa 10"),"Lançar Preços na Faixa 10")</f>
        <v>Lançar Preços na Faixa 10</v>
      </c>
    </row>
    <row r="289" spans="1:32" s="4" customFormat="1" ht="25.5">
      <c r="A289" s="11">
        <v>11</v>
      </c>
      <c r="B289" s="12" t="s">
        <v>11</v>
      </c>
      <c r="C289" s="19"/>
      <c r="D289" s="19"/>
      <c r="E289" s="19"/>
      <c r="F289" s="19"/>
      <c r="G289" s="10">
        <f t="shared" si="76"/>
        <v>0</v>
      </c>
      <c r="H289" s="75"/>
      <c r="I289" s="51" t="str">
        <f t="shared" si="77"/>
        <v/>
      </c>
      <c r="K289" s="40" t="str">
        <f t="shared" si="78"/>
        <v>Lançar Preço Coluna (A) Faixa 1</v>
      </c>
      <c r="L289" s="40" t="str">
        <f t="shared" si="79"/>
        <v>Lançar Preço Coluna (B) Faixa 1</v>
      </c>
      <c r="M289" s="40" t="str">
        <f t="shared" si="80"/>
        <v>Lançar Preço Coluna (C) Faixa 1</v>
      </c>
      <c r="N289" s="40" t="str">
        <f t="shared" si="81"/>
        <v>Lançar Preço Coluna (D) Faixa 1</v>
      </c>
      <c r="O289" s="33"/>
      <c r="P289" s="31" t="str">
        <f>IF(F289&lt;&gt;"",IF(I289=TRUE,"Preços OK na Faixa 11","ERRO Preços na Faixa 11"),"Lançar Preços na Faixa 11")</f>
        <v>Lançar Preços na Faixa 11</v>
      </c>
    </row>
    <row r="290" spans="1:32" s="4" customFormat="1" ht="25.5">
      <c r="A290" s="11">
        <v>12</v>
      </c>
      <c r="B290" s="12" t="s">
        <v>12</v>
      </c>
      <c r="C290" s="19"/>
      <c r="D290" s="19"/>
      <c r="E290" s="19"/>
      <c r="F290" s="19"/>
      <c r="G290" s="10">
        <f t="shared" si="76"/>
        <v>0</v>
      </c>
      <c r="H290" s="75"/>
      <c r="I290" s="51" t="str">
        <f t="shared" si="77"/>
        <v/>
      </c>
      <c r="K290" s="40" t="str">
        <f t="shared" si="78"/>
        <v>Lançar Preço Coluna (A) Faixa 1</v>
      </c>
      <c r="L290" s="40" t="str">
        <f t="shared" si="79"/>
        <v>Lançar Preço Coluna (B) Faixa 1</v>
      </c>
      <c r="M290" s="40" t="str">
        <f t="shared" si="80"/>
        <v>Lançar Preço Coluna (C) Faixa 1</v>
      </c>
      <c r="N290" s="40" t="str">
        <f t="shared" si="81"/>
        <v>Lançar Preço Coluna (D) Faixa 1</v>
      </c>
      <c r="O290" s="33"/>
      <c r="P290" s="36" t="str">
        <f>IF(F290&lt;&gt;"",IF(I290=TRUE,"Preços OK na Faixa 12","ERRO Preços na Faixa 12"),"Lançar Preços na Faixa 12")</f>
        <v>Lançar Preços na Faixa 12</v>
      </c>
    </row>
    <row r="291" spans="1:32" s="4" customFormat="1" ht="26.25" thickBot="1">
      <c r="A291" s="46">
        <v>13</v>
      </c>
      <c r="B291" s="47" t="s">
        <v>13</v>
      </c>
      <c r="C291" s="48"/>
      <c r="D291" s="48"/>
      <c r="E291" s="48"/>
      <c r="F291" s="48"/>
      <c r="G291" s="49">
        <f t="shared" si="76"/>
        <v>0</v>
      </c>
      <c r="H291" s="75">
        <f>SUM(G279:G291)</f>
        <v>0</v>
      </c>
      <c r="I291" s="51" t="str">
        <f t="shared" si="77"/>
        <v/>
      </c>
      <c r="K291" s="40" t="str">
        <f t="shared" si="78"/>
        <v>Lançar Preço Coluna (A) Faixa 1</v>
      </c>
      <c r="L291" s="40" t="str">
        <f t="shared" si="79"/>
        <v>Lançar Preço Coluna (B) Faixa 1</v>
      </c>
      <c r="M291" s="40" t="str">
        <f t="shared" si="80"/>
        <v>Lançar Preço Coluna (C) Faixa 1</v>
      </c>
      <c r="N291" s="40" t="str">
        <f t="shared" si="81"/>
        <v>Lançar Preço Coluna (D) Faixa 1</v>
      </c>
      <c r="O291" s="39"/>
      <c r="P291" s="36" t="str">
        <f>IF(F291&lt;&gt;"",IF(I291=TRUE,"Preços OK na Faixa 13","ERRO Preços na Faixa 13"),"Lançar Preços na Faixa 13")</f>
        <v>Lançar Preços na Faixa 13</v>
      </c>
    </row>
    <row r="292" spans="1:32" s="4" customFormat="1" ht="21.75" customHeight="1" thickBot="1">
      <c r="A292" s="6"/>
      <c r="H292" s="74"/>
      <c r="I292" s="51"/>
      <c r="K292" s="35"/>
      <c r="L292" s="35"/>
      <c r="M292" s="35"/>
      <c r="N292" s="35"/>
      <c r="O292" s="35"/>
      <c r="P292" s="42"/>
      <c r="AF292" s="18"/>
    </row>
    <row r="293" spans="1:32" s="60" customFormat="1" ht="30.75" customHeight="1" thickBot="1">
      <c r="A293" s="164" t="s">
        <v>28</v>
      </c>
      <c r="B293" s="165"/>
      <c r="C293" s="165"/>
      <c r="D293" s="165"/>
      <c r="E293" s="166"/>
      <c r="F293" s="166"/>
      <c r="G293" s="167"/>
      <c r="H293" s="58"/>
      <c r="I293" s="59"/>
      <c r="K293" s="145" t="s">
        <v>50</v>
      </c>
      <c r="L293" s="145"/>
      <c r="M293" s="145"/>
      <c r="N293" s="145"/>
      <c r="O293" s="61"/>
      <c r="P293" s="147" t="s">
        <v>51</v>
      </c>
    </row>
    <row r="294" spans="1:32" s="4" customFormat="1" ht="51.75" customHeight="1" thickBot="1">
      <c r="A294" s="156" t="s">
        <v>220</v>
      </c>
      <c r="B294" s="157"/>
      <c r="C294" s="157"/>
      <c r="D294" s="157"/>
      <c r="E294" s="157"/>
      <c r="F294" s="157"/>
      <c r="G294" s="158"/>
      <c r="H294" s="53"/>
      <c r="I294" s="51"/>
      <c r="K294" s="145"/>
      <c r="L294" s="145"/>
      <c r="M294" s="145"/>
      <c r="N294" s="145"/>
      <c r="O294" s="18"/>
      <c r="P294" s="147"/>
    </row>
    <row r="295" spans="1:32" ht="30" customHeight="1" thickBot="1">
      <c r="A295" s="127" t="s">
        <v>37</v>
      </c>
      <c r="B295" s="127" t="s">
        <v>36</v>
      </c>
      <c r="C295" s="130" t="s">
        <v>45</v>
      </c>
      <c r="D295" s="131"/>
      <c r="E295" s="131"/>
      <c r="F295" s="132"/>
      <c r="G295" s="133" t="s">
        <v>89</v>
      </c>
      <c r="H295" s="54"/>
      <c r="J295" s="4"/>
      <c r="K295" s="145"/>
      <c r="L295" s="145"/>
      <c r="M295" s="145"/>
      <c r="N295" s="145"/>
      <c r="O295" s="18"/>
      <c r="P295" s="147"/>
      <c r="AF295" s="4"/>
    </row>
    <row r="296" spans="1:32" ht="13.5" customHeight="1" thickBot="1">
      <c r="A296" s="128"/>
      <c r="B296" s="128"/>
      <c r="C296" s="21" t="s">
        <v>41</v>
      </c>
      <c r="D296" s="20" t="s">
        <v>42</v>
      </c>
      <c r="E296" s="20" t="s">
        <v>43</v>
      </c>
      <c r="F296" s="20" t="s">
        <v>44</v>
      </c>
      <c r="G296" s="134"/>
      <c r="H296" s="54"/>
      <c r="J296" s="4"/>
      <c r="K296" s="145"/>
      <c r="L296" s="145"/>
      <c r="M296" s="145"/>
      <c r="N296" s="145"/>
      <c r="O296" s="18"/>
      <c r="P296" s="147"/>
      <c r="AF296" s="4"/>
    </row>
    <row r="297" spans="1:32" ht="39" customHeight="1" thickBot="1">
      <c r="A297" s="129"/>
      <c r="B297" s="129"/>
      <c r="C297" s="43" t="s">
        <v>87</v>
      </c>
      <c r="D297" s="44" t="s">
        <v>47</v>
      </c>
      <c r="E297" s="44" t="s">
        <v>88</v>
      </c>
      <c r="F297" s="44" t="s">
        <v>49</v>
      </c>
      <c r="G297" s="135"/>
      <c r="H297" s="54"/>
      <c r="J297" s="4"/>
      <c r="K297" s="146"/>
      <c r="L297" s="146"/>
      <c r="M297" s="146"/>
      <c r="N297" s="146"/>
      <c r="O297" s="32"/>
      <c r="P297" s="148"/>
      <c r="AF297" s="4"/>
    </row>
    <row r="298" spans="1:32" ht="28.5" customHeight="1">
      <c r="A298" s="8">
        <v>1</v>
      </c>
      <c r="B298" s="9" t="s">
        <v>1</v>
      </c>
      <c r="C298" s="19"/>
      <c r="D298" s="19"/>
      <c r="E298" s="19"/>
      <c r="F298" s="19"/>
      <c r="G298" s="10">
        <f t="shared" ref="G298:G310" si="82">SUM(C298:D298)</f>
        <v>0</v>
      </c>
      <c r="H298" s="75"/>
      <c r="I298" s="51" t="str">
        <f t="shared" ref="I298:I310" si="83">IF(C298&lt;&gt;0,AND(D298&lt;C298,E298&lt;D298,F298&lt;E298),"")</f>
        <v/>
      </c>
      <c r="J298" s="4"/>
      <c r="K298" s="40" t="str">
        <f>IF(C298&lt;&gt;0,IF(AND(C298&lt;C279),"Preço Ok Coluna (A) Faixa 1","ERRO Preço Coluna (A) Faixa 1"),"Lançar Preço Coluna (A) Faixa 1")</f>
        <v>Lançar Preço Coluna (A) Faixa 1</v>
      </c>
      <c r="L298" s="40" t="str">
        <f>IF(D298&lt;&gt;0,IF(AND(D298&lt;D279),"Preço Ok Coluna (B) Faixa 1","ERRO Preço Coluna (B) Faixa 1"),"Lançar Preço Coluna (B) Faixa 1")</f>
        <v>Lançar Preço Coluna (B) Faixa 1</v>
      </c>
      <c r="M298" s="40" t="str">
        <f>IF(E298&lt;&gt;0,IF(AND(E298&lt;E279),"Preço Ok Coluna (C) Faixa 1","ERRO Preço Coluna (C) Faixa 1"),"Lançar Preço Coluna (C) Faixa 1")</f>
        <v>Lançar Preço Coluna (C) Faixa 1</v>
      </c>
      <c r="N298" s="40" t="str">
        <f>IF(F298&lt;&gt;0,IF(AND(F298&lt;F279),"Preço Ok Coluna (D) Faixa 1","ERRO Preço Coluna (D) Faixa 1"),"Lançar Preço Coluna (D) Faixa 1")</f>
        <v>Lançar Preço Coluna (D) Faixa 1</v>
      </c>
      <c r="O298" s="40"/>
      <c r="P298" s="31" t="str">
        <f>IF(F298&lt;&gt;"",IF(I298=TRUE,"Preços OK na Faixa 1","ERRO Preços na Faixa 1"),"Lançar Preços na Faixa 1")</f>
        <v>Lançar Preços na Faixa 1</v>
      </c>
      <c r="AF298" s="4"/>
    </row>
    <row r="299" spans="1:32" ht="28.5" customHeight="1">
      <c r="A299" s="11">
        <v>2</v>
      </c>
      <c r="B299" s="12" t="s">
        <v>2</v>
      </c>
      <c r="C299" s="19"/>
      <c r="D299" s="19"/>
      <c r="E299" s="19"/>
      <c r="F299" s="19"/>
      <c r="G299" s="10">
        <f t="shared" si="82"/>
        <v>0</v>
      </c>
      <c r="H299" s="75"/>
      <c r="I299" s="51" t="str">
        <f t="shared" si="83"/>
        <v/>
      </c>
      <c r="J299" s="4"/>
      <c r="K299" s="40" t="str">
        <f>IF(C299&lt;&gt;0,IF(AND(C299&lt;C280),"Preço Ok Coluna (A) Faixa 1","ERRO Preço Coluna (A) Faixa 1"),"Lançar Preço Coluna (A) Faixa 1")</f>
        <v>Lançar Preço Coluna (A) Faixa 1</v>
      </c>
      <c r="L299" s="40" t="str">
        <f>IF(D299&lt;&gt;0,IF(AND(D299&lt;D280),"Preço Ok Coluna (B) Faixa 1","ERRO Preço Coluna (B) Faixa 1"),"Lançar Preço Coluna (B) Faixa 1")</f>
        <v>Lançar Preço Coluna (B) Faixa 1</v>
      </c>
      <c r="M299" s="40" t="str">
        <f>IF(E299&lt;&gt;0,IF(AND(E299&lt;E280),"Preço Ok Coluna (C) Faixa 1","ERRO Preço Coluna (C) Faixa 1"),"Lançar Preço Coluna (C) Faixa 1")</f>
        <v>Lançar Preço Coluna (C) Faixa 1</v>
      </c>
      <c r="N299" s="40" t="str">
        <f>IF(F299&lt;&gt;0,IF(AND(F299&lt;F280),"Preço Ok Coluna (D) Faixa 1","ERRO Preço Coluna (D) Faixa 1"),"Lançar Preço Coluna (D) Faixa 1")</f>
        <v>Lançar Preço Coluna (D) Faixa 1</v>
      </c>
      <c r="O299" s="33"/>
      <c r="P299" s="31" t="str">
        <f>IF(F299&lt;&gt;"",IF(I299=TRUE,"Preços OK na Faixa 2","ERRO Preços na Faixa 2"),"Lançar Preços na Faixa 2")</f>
        <v>Lançar Preços na Faixa 2</v>
      </c>
      <c r="AF299" s="4"/>
    </row>
    <row r="300" spans="1:32" ht="25.5">
      <c r="A300" s="11">
        <v>3</v>
      </c>
      <c r="B300" s="12" t="s">
        <v>3</v>
      </c>
      <c r="C300" s="19"/>
      <c r="D300" s="19"/>
      <c r="E300" s="19"/>
      <c r="F300" s="19"/>
      <c r="G300" s="10">
        <f t="shared" si="82"/>
        <v>0</v>
      </c>
      <c r="H300" s="75"/>
      <c r="I300" s="51" t="str">
        <f t="shared" si="83"/>
        <v/>
      </c>
      <c r="J300" s="4"/>
      <c r="K300" s="40" t="str">
        <f t="shared" ref="K300:K310" si="84">IF(C300&lt;&gt;0,IF(AND(C300&lt;C281),"Preço Ok Coluna (A) Faixa 1","ERRO Preço Coluna (A) Faixa 1"),"Lançar Preço Coluna (A) Faixa 1")</f>
        <v>Lançar Preço Coluna (A) Faixa 1</v>
      </c>
      <c r="L300" s="40" t="str">
        <f t="shared" ref="L300:L310" si="85">IF(D300&lt;&gt;0,IF(AND(D300&lt;D281),"Preço Ok Coluna (B) Faixa 1","ERRO Preço Coluna (B) Faixa 1"),"Lançar Preço Coluna (B) Faixa 1")</f>
        <v>Lançar Preço Coluna (B) Faixa 1</v>
      </c>
      <c r="M300" s="40" t="str">
        <f t="shared" ref="M300:M310" si="86">IF(E300&lt;&gt;0,IF(AND(E300&lt;E281),"Preço Ok Coluna (C) Faixa 1","ERRO Preço Coluna (C) Faixa 1"),"Lançar Preço Coluna (C) Faixa 1")</f>
        <v>Lançar Preço Coluna (C) Faixa 1</v>
      </c>
      <c r="N300" s="40" t="str">
        <f t="shared" ref="N300:N310" si="87">IF(F300&lt;&gt;0,IF(AND(F300&lt;F281),"Preço Ok Coluna (D) Faixa 1","ERRO Preço Coluna (D) Faixa 1"),"Lançar Preço Coluna (D) Faixa 1")</f>
        <v>Lançar Preço Coluna (D) Faixa 1</v>
      </c>
      <c r="O300" s="33"/>
      <c r="P300" s="31" t="str">
        <f>IF(F300&lt;&gt;"",IF(I300=TRUE,"Preços OK na Faixa 3","ERRO Preços na Faixa 3"),"Lançar Preços na Faixa 3")</f>
        <v>Lançar Preços na Faixa 3</v>
      </c>
      <c r="AF300" s="4"/>
    </row>
    <row r="301" spans="1:32" ht="25.5">
      <c r="A301" s="11">
        <v>4</v>
      </c>
      <c r="B301" s="12" t="s">
        <v>4</v>
      </c>
      <c r="C301" s="19"/>
      <c r="D301" s="19"/>
      <c r="E301" s="19"/>
      <c r="F301" s="19"/>
      <c r="G301" s="10">
        <f t="shared" si="82"/>
        <v>0</v>
      </c>
      <c r="H301" s="75"/>
      <c r="I301" s="51" t="str">
        <f t="shared" si="83"/>
        <v/>
      </c>
      <c r="J301" s="4"/>
      <c r="K301" s="40" t="str">
        <f t="shared" si="84"/>
        <v>Lançar Preço Coluna (A) Faixa 1</v>
      </c>
      <c r="L301" s="40" t="str">
        <f t="shared" si="85"/>
        <v>Lançar Preço Coluna (B) Faixa 1</v>
      </c>
      <c r="M301" s="40" t="str">
        <f t="shared" si="86"/>
        <v>Lançar Preço Coluna (C) Faixa 1</v>
      </c>
      <c r="N301" s="40" t="str">
        <f t="shared" si="87"/>
        <v>Lançar Preço Coluna (D) Faixa 1</v>
      </c>
      <c r="O301" s="33"/>
      <c r="P301" s="31" t="str">
        <f>IF(F301&lt;&gt;"",IF(I301=TRUE,"Preços OK na Faixa 4","ERRO Preços na Faixa 4"),"Lançar Preços na Faixa 4")</f>
        <v>Lançar Preços na Faixa 4</v>
      </c>
      <c r="AF301" s="4"/>
    </row>
    <row r="302" spans="1:32" ht="25.5">
      <c r="A302" s="11">
        <v>5</v>
      </c>
      <c r="B302" s="12" t="s">
        <v>5</v>
      </c>
      <c r="C302" s="19"/>
      <c r="D302" s="19"/>
      <c r="E302" s="19"/>
      <c r="F302" s="19"/>
      <c r="G302" s="10">
        <f t="shared" si="82"/>
        <v>0</v>
      </c>
      <c r="H302" s="75"/>
      <c r="I302" s="51" t="str">
        <f t="shared" si="83"/>
        <v/>
      </c>
      <c r="J302" s="4"/>
      <c r="K302" s="40" t="str">
        <f t="shared" si="84"/>
        <v>Lançar Preço Coluna (A) Faixa 1</v>
      </c>
      <c r="L302" s="40" t="str">
        <f t="shared" si="85"/>
        <v>Lançar Preço Coluna (B) Faixa 1</v>
      </c>
      <c r="M302" s="40" t="str">
        <f t="shared" si="86"/>
        <v>Lançar Preço Coluna (C) Faixa 1</v>
      </c>
      <c r="N302" s="40" t="str">
        <f t="shared" si="87"/>
        <v>Lançar Preço Coluna (D) Faixa 1</v>
      </c>
      <c r="O302" s="33"/>
      <c r="P302" s="31" t="str">
        <f>IF(F302&lt;&gt;"",IF(I302=TRUE,"Preços OK na Faixa 5","ERRO Preços na Faixa 5"),"Lançar Preços na Faixa 5")</f>
        <v>Lançar Preços na Faixa 5</v>
      </c>
      <c r="AF302" s="4"/>
    </row>
    <row r="303" spans="1:32" ht="25.5">
      <c r="A303" s="11">
        <v>6</v>
      </c>
      <c r="B303" s="12" t="s">
        <v>6</v>
      </c>
      <c r="C303" s="19"/>
      <c r="D303" s="19"/>
      <c r="E303" s="19"/>
      <c r="F303" s="19"/>
      <c r="G303" s="10">
        <f t="shared" si="82"/>
        <v>0</v>
      </c>
      <c r="H303" s="75"/>
      <c r="I303" s="51" t="str">
        <f t="shared" si="83"/>
        <v/>
      </c>
      <c r="J303" s="4"/>
      <c r="K303" s="40" t="str">
        <f t="shared" si="84"/>
        <v>Lançar Preço Coluna (A) Faixa 1</v>
      </c>
      <c r="L303" s="40" t="str">
        <f t="shared" si="85"/>
        <v>Lançar Preço Coluna (B) Faixa 1</v>
      </c>
      <c r="M303" s="40" t="str">
        <f t="shared" si="86"/>
        <v>Lançar Preço Coluna (C) Faixa 1</v>
      </c>
      <c r="N303" s="40" t="str">
        <f t="shared" si="87"/>
        <v>Lançar Preço Coluna (D) Faixa 1</v>
      </c>
      <c r="O303" s="33"/>
      <c r="P303" s="31" t="str">
        <f>IF(F303&lt;&gt;"",IF(I303=TRUE,"Preços OK na Faixa 6","ERRO Preços na Faixa 6"),"Lançar Preços na Faixa 6")</f>
        <v>Lançar Preços na Faixa 6</v>
      </c>
      <c r="AF303" s="4"/>
    </row>
    <row r="304" spans="1:32" ht="25.5">
      <c r="A304" s="11">
        <v>7</v>
      </c>
      <c r="B304" s="12" t="s">
        <v>7</v>
      </c>
      <c r="C304" s="19"/>
      <c r="D304" s="19"/>
      <c r="E304" s="19"/>
      <c r="F304" s="19"/>
      <c r="G304" s="10">
        <f t="shared" si="82"/>
        <v>0</v>
      </c>
      <c r="H304" s="75"/>
      <c r="I304" s="51" t="str">
        <f t="shared" si="83"/>
        <v/>
      </c>
      <c r="J304" s="4"/>
      <c r="K304" s="40" t="str">
        <f t="shared" si="84"/>
        <v>Lançar Preço Coluna (A) Faixa 1</v>
      </c>
      <c r="L304" s="40" t="str">
        <f t="shared" si="85"/>
        <v>Lançar Preço Coluna (B) Faixa 1</v>
      </c>
      <c r="M304" s="40" t="str">
        <f t="shared" si="86"/>
        <v>Lançar Preço Coluna (C) Faixa 1</v>
      </c>
      <c r="N304" s="40" t="str">
        <f t="shared" si="87"/>
        <v>Lançar Preço Coluna (D) Faixa 1</v>
      </c>
      <c r="O304" s="33"/>
      <c r="P304" s="31" t="str">
        <f>IF(F304&lt;&gt;"",IF(I304=TRUE,"Preços OK na Faixa 7","ERRO Preços na Faixa 7"),"Lançar Preços na Faixa 7")</f>
        <v>Lançar Preços na Faixa 7</v>
      </c>
    </row>
    <row r="305" spans="1:16" ht="25.5">
      <c r="A305" s="11">
        <v>8</v>
      </c>
      <c r="B305" s="12" t="s">
        <v>8</v>
      </c>
      <c r="C305" s="19"/>
      <c r="D305" s="19"/>
      <c r="E305" s="19"/>
      <c r="F305" s="19"/>
      <c r="G305" s="10">
        <f t="shared" si="82"/>
        <v>0</v>
      </c>
      <c r="H305" s="75"/>
      <c r="I305" s="51" t="str">
        <f t="shared" si="83"/>
        <v/>
      </c>
      <c r="J305" s="4"/>
      <c r="K305" s="40" t="str">
        <f t="shared" si="84"/>
        <v>Lançar Preço Coluna (A) Faixa 1</v>
      </c>
      <c r="L305" s="40" t="str">
        <f t="shared" si="85"/>
        <v>Lançar Preço Coluna (B) Faixa 1</v>
      </c>
      <c r="M305" s="40" t="str">
        <f t="shared" si="86"/>
        <v>Lançar Preço Coluna (C) Faixa 1</v>
      </c>
      <c r="N305" s="40" t="str">
        <f t="shared" si="87"/>
        <v>Lançar Preço Coluna (D) Faixa 1</v>
      </c>
      <c r="O305" s="33"/>
      <c r="P305" s="31" t="str">
        <f>IF(F305&lt;&gt;"",IF(I305=TRUE,"Preços OK na Faixa 8","ERRO Preços na Faixa 8"),"Lançar Preços na Faixa 8")</f>
        <v>Lançar Preços na Faixa 8</v>
      </c>
    </row>
    <row r="306" spans="1:16" ht="25.5">
      <c r="A306" s="11">
        <v>9</v>
      </c>
      <c r="B306" s="12" t="s">
        <v>9</v>
      </c>
      <c r="C306" s="19"/>
      <c r="D306" s="19"/>
      <c r="E306" s="19"/>
      <c r="F306" s="19"/>
      <c r="G306" s="10">
        <f t="shared" si="82"/>
        <v>0</v>
      </c>
      <c r="H306" s="75"/>
      <c r="I306" s="51" t="str">
        <f t="shared" si="83"/>
        <v/>
      </c>
      <c r="J306" s="4"/>
      <c r="K306" s="40" t="str">
        <f t="shared" si="84"/>
        <v>Lançar Preço Coluna (A) Faixa 1</v>
      </c>
      <c r="L306" s="40" t="str">
        <f t="shared" si="85"/>
        <v>Lançar Preço Coluna (B) Faixa 1</v>
      </c>
      <c r="M306" s="40" t="str">
        <f t="shared" si="86"/>
        <v>Lançar Preço Coluna (C) Faixa 1</v>
      </c>
      <c r="N306" s="40" t="str">
        <f t="shared" si="87"/>
        <v>Lançar Preço Coluna (D) Faixa 1</v>
      </c>
      <c r="O306" s="33"/>
      <c r="P306" s="31" t="str">
        <f>IF(F306&lt;&gt;"",IF(I306=TRUE,"Preços OK na Faixa 9","ERRO Preços na Faixa 9"),"Lançar Preços na Faixa 9")</f>
        <v>Lançar Preços na Faixa 9</v>
      </c>
    </row>
    <row r="307" spans="1:16" ht="25.5">
      <c r="A307" s="11">
        <v>10</v>
      </c>
      <c r="B307" s="12" t="s">
        <v>10</v>
      </c>
      <c r="C307" s="19"/>
      <c r="D307" s="19"/>
      <c r="E307" s="19"/>
      <c r="F307" s="19"/>
      <c r="G307" s="10">
        <f t="shared" si="82"/>
        <v>0</v>
      </c>
      <c r="H307" s="75"/>
      <c r="I307" s="51" t="str">
        <f t="shared" si="83"/>
        <v/>
      </c>
      <c r="J307" s="4"/>
      <c r="K307" s="40" t="str">
        <f t="shared" si="84"/>
        <v>Lançar Preço Coluna (A) Faixa 1</v>
      </c>
      <c r="L307" s="40" t="str">
        <f t="shared" si="85"/>
        <v>Lançar Preço Coluna (B) Faixa 1</v>
      </c>
      <c r="M307" s="40" t="str">
        <f t="shared" si="86"/>
        <v>Lançar Preço Coluna (C) Faixa 1</v>
      </c>
      <c r="N307" s="40" t="str">
        <f t="shared" si="87"/>
        <v>Lançar Preço Coluna (D) Faixa 1</v>
      </c>
      <c r="O307" s="33"/>
      <c r="P307" s="31" t="str">
        <f>IF(F307&lt;&gt;"",IF(I307=TRUE,"Preços OK na Faixa 10","ERRO Preços na Faixa 10"),"Lançar Preços na Faixa 10")</f>
        <v>Lançar Preços na Faixa 10</v>
      </c>
    </row>
    <row r="308" spans="1:16" ht="25.5">
      <c r="A308" s="11">
        <v>11</v>
      </c>
      <c r="B308" s="12" t="s">
        <v>11</v>
      </c>
      <c r="C308" s="19"/>
      <c r="D308" s="19"/>
      <c r="E308" s="19"/>
      <c r="F308" s="19"/>
      <c r="G308" s="10">
        <f t="shared" si="82"/>
        <v>0</v>
      </c>
      <c r="H308" s="75"/>
      <c r="I308" s="51" t="str">
        <f t="shared" si="83"/>
        <v/>
      </c>
      <c r="J308" s="4"/>
      <c r="K308" s="40" t="str">
        <f t="shared" si="84"/>
        <v>Lançar Preço Coluna (A) Faixa 1</v>
      </c>
      <c r="L308" s="40" t="str">
        <f t="shared" si="85"/>
        <v>Lançar Preço Coluna (B) Faixa 1</v>
      </c>
      <c r="M308" s="40" t="str">
        <f t="shared" si="86"/>
        <v>Lançar Preço Coluna (C) Faixa 1</v>
      </c>
      <c r="N308" s="40" t="str">
        <f t="shared" si="87"/>
        <v>Lançar Preço Coluna (D) Faixa 1</v>
      </c>
      <c r="O308" s="33"/>
      <c r="P308" s="31" t="str">
        <f>IF(F308&lt;&gt;"",IF(I308=TRUE,"Preços OK na Faixa 11","ERRO Preços na Faixa 11"),"Lançar Preços na Faixa 11")</f>
        <v>Lançar Preços na Faixa 11</v>
      </c>
    </row>
    <row r="309" spans="1:16" ht="25.5">
      <c r="A309" s="11">
        <v>12</v>
      </c>
      <c r="B309" s="12" t="s">
        <v>12</v>
      </c>
      <c r="C309" s="19"/>
      <c r="D309" s="19"/>
      <c r="E309" s="19"/>
      <c r="F309" s="19"/>
      <c r="G309" s="10">
        <f t="shared" si="82"/>
        <v>0</v>
      </c>
      <c r="H309" s="75"/>
      <c r="I309" s="51" t="str">
        <f t="shared" si="83"/>
        <v/>
      </c>
      <c r="J309" s="4"/>
      <c r="K309" s="40" t="str">
        <f t="shared" si="84"/>
        <v>Lançar Preço Coluna (A) Faixa 1</v>
      </c>
      <c r="L309" s="40" t="str">
        <f t="shared" si="85"/>
        <v>Lançar Preço Coluna (B) Faixa 1</v>
      </c>
      <c r="M309" s="40" t="str">
        <f t="shared" si="86"/>
        <v>Lançar Preço Coluna (C) Faixa 1</v>
      </c>
      <c r="N309" s="40" t="str">
        <f t="shared" si="87"/>
        <v>Lançar Preço Coluna (D) Faixa 1</v>
      </c>
      <c r="O309" s="33"/>
      <c r="P309" s="36" t="str">
        <f>IF(F309&lt;&gt;"",IF(I309=TRUE,"Preços OK na Faixa 12","ERRO Preços na Faixa 12"),"Lançar Preços na Faixa 12")</f>
        <v>Lançar Preços na Faixa 12</v>
      </c>
    </row>
    <row r="310" spans="1:16" ht="26.25" thickBot="1">
      <c r="A310" s="46">
        <v>13</v>
      </c>
      <c r="B310" s="47" t="s">
        <v>13</v>
      </c>
      <c r="C310" s="48"/>
      <c r="D310" s="48"/>
      <c r="E310" s="48"/>
      <c r="F310" s="48"/>
      <c r="G310" s="49">
        <f t="shared" si="82"/>
        <v>0</v>
      </c>
      <c r="H310" s="75">
        <f>SUM(G298:G310)</f>
        <v>0</v>
      </c>
      <c r="I310" s="51" t="str">
        <f t="shared" si="83"/>
        <v/>
      </c>
      <c r="J310" s="4"/>
      <c r="K310" s="40" t="str">
        <f t="shared" si="84"/>
        <v>Lançar Preço Coluna (A) Faixa 1</v>
      </c>
      <c r="L310" s="40" t="str">
        <f t="shared" si="85"/>
        <v>Lançar Preço Coluna (B) Faixa 1</v>
      </c>
      <c r="M310" s="40" t="str">
        <f t="shared" si="86"/>
        <v>Lançar Preço Coluna (C) Faixa 1</v>
      </c>
      <c r="N310" s="40" t="str">
        <f t="shared" si="87"/>
        <v>Lançar Preço Coluna (D) Faixa 1</v>
      </c>
      <c r="O310" s="39"/>
      <c r="P310" s="36" t="str">
        <f>IF(F310&lt;&gt;"",IF(I310=TRUE,"Preços OK na Faixa 13","ERRO Preços na Faixa 13"),"Lançar Preços na Faixa 13")</f>
        <v>Lançar Preços na Faixa 13</v>
      </c>
    </row>
    <row r="311" spans="1:16" ht="21.75" customHeight="1" thickBot="1">
      <c r="A311" s="6"/>
      <c r="B311" s="4"/>
      <c r="C311" s="4"/>
      <c r="D311" s="4"/>
      <c r="E311" s="4"/>
      <c r="F311" s="4"/>
      <c r="G311" s="4"/>
      <c r="H311" s="74"/>
      <c r="J311" s="4"/>
      <c r="K311" s="35"/>
      <c r="L311" s="35"/>
      <c r="M311" s="35"/>
      <c r="N311" s="35"/>
      <c r="O311" s="35"/>
      <c r="P311" s="35"/>
    </row>
    <row r="312" spans="1:16" s="63" customFormat="1" ht="30.75" customHeight="1" thickBot="1">
      <c r="A312" s="164" t="s">
        <v>29</v>
      </c>
      <c r="B312" s="165"/>
      <c r="C312" s="165"/>
      <c r="D312" s="165"/>
      <c r="E312" s="166"/>
      <c r="F312" s="166"/>
      <c r="G312" s="167"/>
      <c r="H312" s="58"/>
      <c r="I312" s="62"/>
      <c r="J312" s="60"/>
      <c r="K312" s="145" t="s">
        <v>50</v>
      </c>
      <c r="L312" s="145"/>
      <c r="M312" s="145"/>
      <c r="N312" s="145"/>
      <c r="O312" s="61"/>
      <c r="P312" s="147" t="s">
        <v>51</v>
      </c>
    </row>
    <row r="313" spans="1:16" ht="47.25" customHeight="1" thickBot="1">
      <c r="A313" s="156" t="s">
        <v>221</v>
      </c>
      <c r="B313" s="157"/>
      <c r="C313" s="157"/>
      <c r="D313" s="157"/>
      <c r="E313" s="157"/>
      <c r="F313" s="157"/>
      <c r="G313" s="158"/>
      <c r="H313" s="53"/>
      <c r="J313" s="4"/>
      <c r="K313" s="145"/>
      <c r="L313" s="145"/>
      <c r="M313" s="145"/>
      <c r="N313" s="145"/>
      <c r="O313" s="18"/>
      <c r="P313" s="147"/>
    </row>
    <row r="314" spans="1:16" ht="12.75" customHeight="1" thickBot="1">
      <c r="A314" s="127" t="s">
        <v>37</v>
      </c>
      <c r="B314" s="127" t="s">
        <v>36</v>
      </c>
      <c r="C314" s="130" t="s">
        <v>45</v>
      </c>
      <c r="D314" s="131"/>
      <c r="E314" s="131"/>
      <c r="F314" s="132"/>
      <c r="G314" s="133" t="s">
        <v>89</v>
      </c>
      <c r="H314" s="54"/>
      <c r="J314" s="4"/>
      <c r="K314" s="145"/>
      <c r="L314" s="145"/>
      <c r="M314" s="145"/>
      <c r="N314" s="145"/>
      <c r="O314" s="18"/>
      <c r="P314" s="147"/>
    </row>
    <row r="315" spans="1:16" ht="13.5" customHeight="1" thickBot="1">
      <c r="A315" s="128"/>
      <c r="B315" s="128"/>
      <c r="C315" s="21" t="s">
        <v>41</v>
      </c>
      <c r="D315" s="20" t="s">
        <v>42</v>
      </c>
      <c r="E315" s="20" t="s">
        <v>43</v>
      </c>
      <c r="F315" s="20" t="s">
        <v>44</v>
      </c>
      <c r="G315" s="134"/>
      <c r="H315" s="54"/>
      <c r="J315" s="4"/>
      <c r="K315" s="145"/>
      <c r="L315" s="145"/>
      <c r="M315" s="145"/>
      <c r="N315" s="145"/>
      <c r="O315" s="18"/>
      <c r="P315" s="147"/>
    </row>
    <row r="316" spans="1:16" ht="39" customHeight="1" thickBot="1">
      <c r="A316" s="129"/>
      <c r="B316" s="129"/>
      <c r="C316" s="43" t="s">
        <v>87</v>
      </c>
      <c r="D316" s="44" t="s">
        <v>47</v>
      </c>
      <c r="E316" s="44" t="s">
        <v>88</v>
      </c>
      <c r="F316" s="44" t="s">
        <v>49</v>
      </c>
      <c r="G316" s="135"/>
      <c r="H316" s="54"/>
      <c r="J316" s="4"/>
      <c r="K316" s="146"/>
      <c r="L316" s="146"/>
      <c r="M316" s="146"/>
      <c r="N316" s="146"/>
      <c r="O316" s="32"/>
      <c r="P316" s="148"/>
    </row>
    <row r="317" spans="1:16" ht="25.5">
      <c r="A317" s="8">
        <v>1</v>
      </c>
      <c r="B317" s="9" t="s">
        <v>1</v>
      </c>
      <c r="C317" s="19"/>
      <c r="D317" s="19"/>
      <c r="E317" s="19"/>
      <c r="F317" s="19"/>
      <c r="G317" s="10">
        <f t="shared" ref="G317:G329" si="88">SUM(C317:D317)</f>
        <v>0</v>
      </c>
      <c r="H317" s="75"/>
      <c r="I317" s="51" t="str">
        <f t="shared" ref="I317:I329" si="89">IF(C317&lt;&gt;0,AND(D317&lt;C317,E317&lt;D317,F317&lt;E317),"")</f>
        <v/>
      </c>
      <c r="J317" s="4"/>
      <c r="K317" s="40" t="str">
        <f>IF(C317&lt;&gt;0,IF(AND(C317&lt;C298),"Preço Ok Coluna (A) Faixa 1","ERRO Preço Coluna (A) Faixa 1"),"Lançar Preço Coluna (A) Faixa 1")</f>
        <v>Lançar Preço Coluna (A) Faixa 1</v>
      </c>
      <c r="L317" s="40" t="str">
        <f>IF(D317&lt;&gt;0,IF(AND(D317&lt;D298),"Preço Ok Coluna (B) Faixa 1","ERRO Preço Coluna (B) Faixa 1"),"Lançar Preço Coluna (B) Faixa 1")</f>
        <v>Lançar Preço Coluna (B) Faixa 1</v>
      </c>
      <c r="M317" s="40" t="str">
        <f>IF(E317&lt;&gt;0,IF(AND(E317&lt;E298),"Preço Ok Coluna (C) Faixa 1","ERRO Preço Coluna (C) Faixa 1"),"Lançar Preço Coluna (C) Faixa 1")</f>
        <v>Lançar Preço Coluna (C) Faixa 1</v>
      </c>
      <c r="N317" s="40" t="str">
        <f>IF(F317&lt;&gt;0,IF(AND(F317&lt;F298),"Preço Ok Coluna (D) Faixa 1","ERRO Preço Coluna (D) Faixa 1"),"Lançar Preço Coluna (D) Faixa 1")</f>
        <v>Lançar Preço Coluna (D) Faixa 1</v>
      </c>
      <c r="O317" s="40"/>
      <c r="P317" s="31" t="str">
        <f>IF(F317&lt;&gt;"",IF(I317=TRUE,"Preços OK na Faixa 1","ERRO Preços na Faixa 1"),"Lançar Preços na Faixa 1")</f>
        <v>Lançar Preços na Faixa 1</v>
      </c>
    </row>
    <row r="318" spans="1:16" ht="25.5">
      <c r="A318" s="11">
        <v>2</v>
      </c>
      <c r="B318" s="12" t="s">
        <v>2</v>
      </c>
      <c r="C318" s="19"/>
      <c r="D318" s="19"/>
      <c r="E318" s="19"/>
      <c r="F318" s="19"/>
      <c r="G318" s="10">
        <f t="shared" si="88"/>
        <v>0</v>
      </c>
      <c r="H318" s="75"/>
      <c r="I318" s="51" t="str">
        <f t="shared" si="89"/>
        <v/>
      </c>
      <c r="J318" s="4"/>
      <c r="K318" s="40" t="str">
        <f>IF(C318&lt;&gt;0,IF(AND(C318&lt;C299),"Preço Ok Coluna (A) Faixa 1","ERRO Preço Coluna (A) Faixa 1"),"Lançar Preço Coluna (A) Faixa 1")</f>
        <v>Lançar Preço Coluna (A) Faixa 1</v>
      </c>
      <c r="L318" s="40" t="str">
        <f>IF(D318&lt;&gt;0,IF(AND(D318&lt;D299),"Preço Ok Coluna (B) Faixa 1","ERRO Preço Coluna (B) Faixa 1"),"Lançar Preço Coluna (B) Faixa 1")</f>
        <v>Lançar Preço Coluna (B) Faixa 1</v>
      </c>
      <c r="M318" s="40" t="str">
        <f>IF(E318&lt;&gt;0,IF(AND(E318&lt;E299),"Preço Ok Coluna (C) Faixa 1","ERRO Preço Coluna (C) Faixa 1"),"Lançar Preço Coluna (C) Faixa 1")</f>
        <v>Lançar Preço Coluna (C) Faixa 1</v>
      </c>
      <c r="N318" s="40" t="str">
        <f>IF(F318&lt;&gt;0,IF(AND(F318&lt;F299),"Preço Ok Coluna (D) Faixa 1","ERRO Preço Coluna (D) Faixa 1"),"Lançar Preço Coluna (D) Faixa 1")</f>
        <v>Lançar Preço Coluna (D) Faixa 1</v>
      </c>
      <c r="O318" s="33"/>
      <c r="P318" s="31" t="str">
        <f>IF(F318&lt;&gt;"",IF(I318=TRUE,"Preços OK na Faixa 2","ERRO Preços na Faixa 2"),"Lançar Preços na Faixa 2")</f>
        <v>Lançar Preços na Faixa 2</v>
      </c>
    </row>
    <row r="319" spans="1:16" ht="25.5">
      <c r="A319" s="11">
        <v>3</v>
      </c>
      <c r="B319" s="12" t="s">
        <v>3</v>
      </c>
      <c r="C319" s="19"/>
      <c r="D319" s="19"/>
      <c r="E319" s="19"/>
      <c r="F319" s="19"/>
      <c r="G319" s="10">
        <f t="shared" si="88"/>
        <v>0</v>
      </c>
      <c r="H319" s="75"/>
      <c r="I319" s="51" t="str">
        <f t="shared" si="89"/>
        <v/>
      </c>
      <c r="J319" s="4"/>
      <c r="K319" s="40" t="str">
        <f t="shared" ref="K319:K329" si="90">IF(C319&lt;&gt;0,IF(AND(C319&lt;C300),"Preço Ok Coluna (A) Faixa 1","ERRO Preço Coluna (A) Faixa 1"),"Lançar Preço Coluna (A) Faixa 1")</f>
        <v>Lançar Preço Coluna (A) Faixa 1</v>
      </c>
      <c r="L319" s="40" t="str">
        <f t="shared" ref="L319:L329" si="91">IF(D319&lt;&gt;0,IF(AND(D319&lt;D300),"Preço Ok Coluna (B) Faixa 1","ERRO Preço Coluna (B) Faixa 1"),"Lançar Preço Coluna (B) Faixa 1")</f>
        <v>Lançar Preço Coluna (B) Faixa 1</v>
      </c>
      <c r="M319" s="40" t="str">
        <f t="shared" ref="M319:M329" si="92">IF(E319&lt;&gt;0,IF(AND(E319&lt;E300),"Preço Ok Coluna (C) Faixa 1","ERRO Preço Coluna (C) Faixa 1"),"Lançar Preço Coluna (C) Faixa 1")</f>
        <v>Lançar Preço Coluna (C) Faixa 1</v>
      </c>
      <c r="N319" s="40" t="str">
        <f t="shared" ref="N319:N329" si="93">IF(F319&lt;&gt;0,IF(AND(F319&lt;F300),"Preço Ok Coluna (D) Faixa 1","ERRO Preço Coluna (D) Faixa 1"),"Lançar Preço Coluna (D) Faixa 1")</f>
        <v>Lançar Preço Coluna (D) Faixa 1</v>
      </c>
      <c r="O319" s="33"/>
      <c r="P319" s="31" t="str">
        <f>IF(F319&lt;&gt;"",IF(I319=TRUE,"Preços OK na Faixa 3","ERRO Preços na Faixa 3"),"Lançar Preços na Faixa 3")</f>
        <v>Lançar Preços na Faixa 3</v>
      </c>
    </row>
    <row r="320" spans="1:16" ht="25.5">
      <c r="A320" s="11">
        <v>4</v>
      </c>
      <c r="B320" s="12" t="s">
        <v>4</v>
      </c>
      <c r="C320" s="19"/>
      <c r="D320" s="19"/>
      <c r="E320" s="19"/>
      <c r="F320" s="19"/>
      <c r="G320" s="10">
        <f t="shared" si="88"/>
        <v>0</v>
      </c>
      <c r="H320" s="75"/>
      <c r="I320" s="51" t="str">
        <f t="shared" si="89"/>
        <v/>
      </c>
      <c r="J320" s="4"/>
      <c r="K320" s="40" t="str">
        <f t="shared" si="90"/>
        <v>Lançar Preço Coluna (A) Faixa 1</v>
      </c>
      <c r="L320" s="40" t="str">
        <f t="shared" si="91"/>
        <v>Lançar Preço Coluna (B) Faixa 1</v>
      </c>
      <c r="M320" s="40" t="str">
        <f t="shared" si="92"/>
        <v>Lançar Preço Coluna (C) Faixa 1</v>
      </c>
      <c r="N320" s="40" t="str">
        <f t="shared" si="93"/>
        <v>Lançar Preço Coluna (D) Faixa 1</v>
      </c>
      <c r="O320" s="33"/>
      <c r="P320" s="31" t="str">
        <f>IF(F320&lt;&gt;"",IF(I320=TRUE,"Preços OK na Faixa 4","ERRO Preços na Faixa 4"),"Lançar Preços na Faixa 4")</f>
        <v>Lançar Preços na Faixa 4</v>
      </c>
    </row>
    <row r="321" spans="1:16" ht="25.5">
      <c r="A321" s="11">
        <v>5</v>
      </c>
      <c r="B321" s="12" t="s">
        <v>5</v>
      </c>
      <c r="C321" s="19"/>
      <c r="D321" s="19"/>
      <c r="E321" s="19"/>
      <c r="F321" s="19"/>
      <c r="G321" s="10">
        <f t="shared" si="88"/>
        <v>0</v>
      </c>
      <c r="H321" s="75"/>
      <c r="I321" s="51" t="str">
        <f t="shared" si="89"/>
        <v/>
      </c>
      <c r="J321" s="4"/>
      <c r="K321" s="40" t="str">
        <f t="shared" si="90"/>
        <v>Lançar Preço Coluna (A) Faixa 1</v>
      </c>
      <c r="L321" s="40" t="str">
        <f t="shared" si="91"/>
        <v>Lançar Preço Coluna (B) Faixa 1</v>
      </c>
      <c r="M321" s="40" t="str">
        <f t="shared" si="92"/>
        <v>Lançar Preço Coluna (C) Faixa 1</v>
      </c>
      <c r="N321" s="40" t="str">
        <f t="shared" si="93"/>
        <v>Lançar Preço Coluna (D) Faixa 1</v>
      </c>
      <c r="O321" s="33"/>
      <c r="P321" s="31" t="str">
        <f>IF(F321&lt;&gt;"",IF(I321=TRUE,"Preços OK na Faixa 5","ERRO Preços na Faixa 5"),"Lançar Preços na Faixa 5")</f>
        <v>Lançar Preços na Faixa 5</v>
      </c>
    </row>
    <row r="322" spans="1:16" ht="25.5">
      <c r="A322" s="11">
        <v>6</v>
      </c>
      <c r="B322" s="12" t="s">
        <v>6</v>
      </c>
      <c r="C322" s="19"/>
      <c r="D322" s="19"/>
      <c r="E322" s="19"/>
      <c r="F322" s="19"/>
      <c r="G322" s="10">
        <f t="shared" si="88"/>
        <v>0</v>
      </c>
      <c r="H322" s="75"/>
      <c r="I322" s="51" t="str">
        <f t="shared" si="89"/>
        <v/>
      </c>
      <c r="J322" s="4"/>
      <c r="K322" s="40" t="str">
        <f t="shared" si="90"/>
        <v>Lançar Preço Coluna (A) Faixa 1</v>
      </c>
      <c r="L322" s="40" t="str">
        <f t="shared" si="91"/>
        <v>Lançar Preço Coluna (B) Faixa 1</v>
      </c>
      <c r="M322" s="40" t="str">
        <f t="shared" si="92"/>
        <v>Lançar Preço Coluna (C) Faixa 1</v>
      </c>
      <c r="N322" s="40" t="str">
        <f t="shared" si="93"/>
        <v>Lançar Preço Coluna (D) Faixa 1</v>
      </c>
      <c r="O322" s="33"/>
      <c r="P322" s="31" t="str">
        <f>IF(F322&lt;&gt;"",IF(I322=TRUE,"Preços OK na Faixa 6","ERRO Preços na Faixa 6"),"Lançar Preços na Faixa 6")</f>
        <v>Lançar Preços na Faixa 6</v>
      </c>
    </row>
    <row r="323" spans="1:16" ht="25.5">
      <c r="A323" s="11">
        <v>7</v>
      </c>
      <c r="B323" s="12" t="s">
        <v>7</v>
      </c>
      <c r="C323" s="19"/>
      <c r="D323" s="19"/>
      <c r="E323" s="19"/>
      <c r="F323" s="19"/>
      <c r="G323" s="10">
        <f t="shared" si="88"/>
        <v>0</v>
      </c>
      <c r="H323" s="75"/>
      <c r="I323" s="51" t="str">
        <f t="shared" si="89"/>
        <v/>
      </c>
      <c r="J323" s="4"/>
      <c r="K323" s="40" t="str">
        <f t="shared" si="90"/>
        <v>Lançar Preço Coluna (A) Faixa 1</v>
      </c>
      <c r="L323" s="40" t="str">
        <f t="shared" si="91"/>
        <v>Lançar Preço Coluna (B) Faixa 1</v>
      </c>
      <c r="M323" s="40" t="str">
        <f t="shared" si="92"/>
        <v>Lançar Preço Coluna (C) Faixa 1</v>
      </c>
      <c r="N323" s="40" t="str">
        <f t="shared" si="93"/>
        <v>Lançar Preço Coluna (D) Faixa 1</v>
      </c>
      <c r="O323" s="33"/>
      <c r="P323" s="31" t="str">
        <f>IF(F323&lt;&gt;"",IF(I323=TRUE,"Preços OK na Faixa 7","ERRO Preços na Faixa 7"),"Lançar Preços na Faixa 7")</f>
        <v>Lançar Preços na Faixa 7</v>
      </c>
    </row>
    <row r="324" spans="1:16" ht="25.5">
      <c r="A324" s="11">
        <v>8</v>
      </c>
      <c r="B324" s="12" t="s">
        <v>8</v>
      </c>
      <c r="C324" s="19"/>
      <c r="D324" s="19"/>
      <c r="E324" s="19"/>
      <c r="F324" s="19"/>
      <c r="G324" s="10">
        <f t="shared" si="88"/>
        <v>0</v>
      </c>
      <c r="H324" s="75"/>
      <c r="I324" s="51" t="str">
        <f t="shared" si="89"/>
        <v/>
      </c>
      <c r="J324" s="4"/>
      <c r="K324" s="40" t="str">
        <f t="shared" si="90"/>
        <v>Lançar Preço Coluna (A) Faixa 1</v>
      </c>
      <c r="L324" s="40" t="str">
        <f t="shared" si="91"/>
        <v>Lançar Preço Coluna (B) Faixa 1</v>
      </c>
      <c r="M324" s="40" t="str">
        <f t="shared" si="92"/>
        <v>Lançar Preço Coluna (C) Faixa 1</v>
      </c>
      <c r="N324" s="40" t="str">
        <f t="shared" si="93"/>
        <v>Lançar Preço Coluna (D) Faixa 1</v>
      </c>
      <c r="O324" s="33"/>
      <c r="P324" s="31" t="str">
        <f>IF(F324&lt;&gt;"",IF(I324=TRUE,"Preços OK na Faixa 8","ERRO Preços na Faixa 8"),"Lançar Preços na Faixa 8")</f>
        <v>Lançar Preços na Faixa 8</v>
      </c>
    </row>
    <row r="325" spans="1:16" ht="25.5">
      <c r="A325" s="11">
        <v>9</v>
      </c>
      <c r="B325" s="12" t="s">
        <v>9</v>
      </c>
      <c r="C325" s="19"/>
      <c r="D325" s="19"/>
      <c r="E325" s="19"/>
      <c r="F325" s="19"/>
      <c r="G325" s="10">
        <f t="shared" si="88"/>
        <v>0</v>
      </c>
      <c r="H325" s="75"/>
      <c r="I325" s="51" t="str">
        <f t="shared" si="89"/>
        <v/>
      </c>
      <c r="J325" s="4"/>
      <c r="K325" s="40" t="str">
        <f t="shared" si="90"/>
        <v>Lançar Preço Coluna (A) Faixa 1</v>
      </c>
      <c r="L325" s="40" t="str">
        <f t="shared" si="91"/>
        <v>Lançar Preço Coluna (B) Faixa 1</v>
      </c>
      <c r="M325" s="40" t="str">
        <f t="shared" si="92"/>
        <v>Lançar Preço Coluna (C) Faixa 1</v>
      </c>
      <c r="N325" s="40" t="str">
        <f t="shared" si="93"/>
        <v>Lançar Preço Coluna (D) Faixa 1</v>
      </c>
      <c r="O325" s="33"/>
      <c r="P325" s="31" t="str">
        <f>IF(F325&lt;&gt;"",IF(I325=TRUE,"Preços OK na Faixa 9","ERRO Preços na Faixa 9"),"Lançar Preços na Faixa 9")</f>
        <v>Lançar Preços na Faixa 9</v>
      </c>
    </row>
    <row r="326" spans="1:16" ht="25.5">
      <c r="A326" s="11">
        <v>10</v>
      </c>
      <c r="B326" s="12" t="s">
        <v>10</v>
      </c>
      <c r="C326" s="19"/>
      <c r="D326" s="19"/>
      <c r="E326" s="19"/>
      <c r="F326" s="19"/>
      <c r="G326" s="10">
        <f t="shared" si="88"/>
        <v>0</v>
      </c>
      <c r="H326" s="75"/>
      <c r="I326" s="51" t="str">
        <f t="shared" si="89"/>
        <v/>
      </c>
      <c r="J326" s="4"/>
      <c r="K326" s="40" t="str">
        <f t="shared" si="90"/>
        <v>Lançar Preço Coluna (A) Faixa 1</v>
      </c>
      <c r="L326" s="40" t="str">
        <f t="shared" si="91"/>
        <v>Lançar Preço Coluna (B) Faixa 1</v>
      </c>
      <c r="M326" s="40" t="str">
        <f t="shared" si="92"/>
        <v>Lançar Preço Coluna (C) Faixa 1</v>
      </c>
      <c r="N326" s="40" t="str">
        <f t="shared" si="93"/>
        <v>Lançar Preço Coluna (D) Faixa 1</v>
      </c>
      <c r="O326" s="33"/>
      <c r="P326" s="31" t="str">
        <f>IF(F326&lt;&gt;"",IF(I326=TRUE,"Preços OK na Faixa 10","ERRO Preços na Faixa 10"),"Lançar Preços na Faixa 10")</f>
        <v>Lançar Preços na Faixa 10</v>
      </c>
    </row>
    <row r="327" spans="1:16" ht="25.5">
      <c r="A327" s="11">
        <v>11</v>
      </c>
      <c r="B327" s="12" t="s">
        <v>11</v>
      </c>
      <c r="C327" s="19"/>
      <c r="D327" s="19"/>
      <c r="E327" s="19"/>
      <c r="F327" s="19"/>
      <c r="G327" s="10">
        <f t="shared" si="88"/>
        <v>0</v>
      </c>
      <c r="H327" s="75"/>
      <c r="I327" s="51" t="str">
        <f t="shared" si="89"/>
        <v/>
      </c>
      <c r="J327" s="4"/>
      <c r="K327" s="40" t="str">
        <f t="shared" si="90"/>
        <v>Lançar Preço Coluna (A) Faixa 1</v>
      </c>
      <c r="L327" s="40" t="str">
        <f t="shared" si="91"/>
        <v>Lançar Preço Coluna (B) Faixa 1</v>
      </c>
      <c r="M327" s="40" t="str">
        <f t="shared" si="92"/>
        <v>Lançar Preço Coluna (C) Faixa 1</v>
      </c>
      <c r="N327" s="40" t="str">
        <f t="shared" si="93"/>
        <v>Lançar Preço Coluna (D) Faixa 1</v>
      </c>
      <c r="O327" s="33"/>
      <c r="P327" s="31" t="str">
        <f>IF(F327&lt;&gt;"",IF(I327=TRUE,"Preços OK na Faixa 11","ERRO Preços na Faixa 11"),"Lançar Preços na Faixa 11")</f>
        <v>Lançar Preços na Faixa 11</v>
      </c>
    </row>
    <row r="328" spans="1:16" ht="25.5">
      <c r="A328" s="11">
        <v>12</v>
      </c>
      <c r="B328" s="12" t="s">
        <v>12</v>
      </c>
      <c r="C328" s="19"/>
      <c r="D328" s="19"/>
      <c r="E328" s="19"/>
      <c r="F328" s="19"/>
      <c r="G328" s="10">
        <f t="shared" si="88"/>
        <v>0</v>
      </c>
      <c r="H328" s="75"/>
      <c r="I328" s="51" t="str">
        <f t="shared" si="89"/>
        <v/>
      </c>
      <c r="J328" s="4"/>
      <c r="K328" s="40" t="str">
        <f t="shared" si="90"/>
        <v>Lançar Preço Coluna (A) Faixa 1</v>
      </c>
      <c r="L328" s="40" t="str">
        <f t="shared" si="91"/>
        <v>Lançar Preço Coluna (B) Faixa 1</v>
      </c>
      <c r="M328" s="40" t="str">
        <f t="shared" si="92"/>
        <v>Lançar Preço Coluna (C) Faixa 1</v>
      </c>
      <c r="N328" s="40" t="str">
        <f t="shared" si="93"/>
        <v>Lançar Preço Coluna (D) Faixa 1</v>
      </c>
      <c r="O328" s="33"/>
      <c r="P328" s="36" t="str">
        <f>IF(F328&lt;&gt;"",IF(I328=TRUE,"Preços OK na Faixa 12","ERRO Preços na Faixa 12"),"Lançar Preços na Faixa 12")</f>
        <v>Lançar Preços na Faixa 12</v>
      </c>
    </row>
    <row r="329" spans="1:16" ht="26.25" thickBot="1">
      <c r="A329" s="46">
        <v>13</v>
      </c>
      <c r="B329" s="47" t="s">
        <v>13</v>
      </c>
      <c r="C329" s="48"/>
      <c r="D329" s="48"/>
      <c r="E329" s="48"/>
      <c r="F329" s="48"/>
      <c r="G329" s="49">
        <f t="shared" si="88"/>
        <v>0</v>
      </c>
      <c r="H329" s="75">
        <f>SUM(G317:G329)</f>
        <v>0</v>
      </c>
      <c r="I329" s="51" t="str">
        <f t="shared" si="89"/>
        <v/>
      </c>
      <c r="J329" s="4"/>
      <c r="K329" s="40" t="str">
        <f t="shared" si="90"/>
        <v>Lançar Preço Coluna (A) Faixa 1</v>
      </c>
      <c r="L329" s="40" t="str">
        <f t="shared" si="91"/>
        <v>Lançar Preço Coluna (B) Faixa 1</v>
      </c>
      <c r="M329" s="40" t="str">
        <f t="shared" si="92"/>
        <v>Lançar Preço Coluna (C) Faixa 1</v>
      </c>
      <c r="N329" s="40" t="str">
        <f t="shared" si="93"/>
        <v>Lançar Preço Coluna (D) Faixa 1</v>
      </c>
      <c r="O329" s="39"/>
      <c r="P329" s="36" t="str">
        <f>IF(F329&lt;&gt;"",IF(I329=TRUE,"Preços OK na Faixa 13","ERRO Preços na Faixa 13"),"Lançar Preços na Faixa 13")</f>
        <v>Lançar Preços na Faixa 13</v>
      </c>
    </row>
    <row r="330" spans="1:16" ht="21.75" customHeight="1" thickBot="1">
      <c r="A330" s="6"/>
      <c r="B330" s="4"/>
      <c r="C330" s="4"/>
      <c r="D330" s="4"/>
      <c r="E330" s="4"/>
      <c r="F330" s="4"/>
      <c r="G330" s="4"/>
      <c r="H330" s="74"/>
      <c r="J330" s="4"/>
      <c r="K330" s="35"/>
      <c r="L330" s="35"/>
      <c r="M330" s="35"/>
      <c r="N330" s="35"/>
      <c r="O330" s="35"/>
      <c r="P330" s="42"/>
    </row>
    <row r="331" spans="1:16" s="63" customFormat="1" ht="30.75" customHeight="1" thickBot="1">
      <c r="A331" s="164" t="s">
        <v>30</v>
      </c>
      <c r="B331" s="165"/>
      <c r="C331" s="165"/>
      <c r="D331" s="165"/>
      <c r="E331" s="166"/>
      <c r="F331" s="166"/>
      <c r="G331" s="167"/>
      <c r="H331" s="58"/>
      <c r="I331" s="62"/>
      <c r="J331" s="60"/>
      <c r="K331" s="145" t="s">
        <v>50</v>
      </c>
      <c r="L331" s="145"/>
      <c r="M331" s="145"/>
      <c r="N331" s="145"/>
      <c r="O331" s="61"/>
      <c r="P331" s="147" t="s">
        <v>51</v>
      </c>
    </row>
    <row r="332" spans="1:16" ht="49.5" customHeight="1" thickBot="1">
      <c r="A332" s="156" t="s">
        <v>222</v>
      </c>
      <c r="B332" s="157"/>
      <c r="C332" s="157"/>
      <c r="D332" s="157"/>
      <c r="E332" s="157"/>
      <c r="F332" s="157"/>
      <c r="G332" s="158"/>
      <c r="H332" s="53"/>
      <c r="J332" s="4"/>
      <c r="K332" s="145"/>
      <c r="L332" s="145"/>
      <c r="M332" s="145"/>
      <c r="N332" s="145"/>
      <c r="O332" s="18"/>
      <c r="P332" s="147"/>
    </row>
    <row r="333" spans="1:16" ht="12.75" customHeight="1" thickBot="1">
      <c r="A333" s="127" t="s">
        <v>37</v>
      </c>
      <c r="B333" s="127" t="s">
        <v>36</v>
      </c>
      <c r="C333" s="130" t="s">
        <v>45</v>
      </c>
      <c r="D333" s="131"/>
      <c r="E333" s="131"/>
      <c r="F333" s="132"/>
      <c r="G333" s="133" t="s">
        <v>89</v>
      </c>
      <c r="H333" s="54"/>
      <c r="J333" s="4"/>
      <c r="K333" s="145"/>
      <c r="L333" s="145"/>
      <c r="M333" s="145"/>
      <c r="N333" s="145"/>
      <c r="O333" s="18"/>
      <c r="P333" s="147"/>
    </row>
    <row r="334" spans="1:16" ht="13.5" customHeight="1" thickBot="1">
      <c r="A334" s="128"/>
      <c r="B334" s="128"/>
      <c r="C334" s="21" t="s">
        <v>41</v>
      </c>
      <c r="D334" s="20" t="s">
        <v>42</v>
      </c>
      <c r="E334" s="20" t="s">
        <v>43</v>
      </c>
      <c r="F334" s="20" t="s">
        <v>44</v>
      </c>
      <c r="G334" s="134"/>
      <c r="H334" s="54"/>
      <c r="J334" s="4"/>
      <c r="K334" s="145"/>
      <c r="L334" s="145"/>
      <c r="M334" s="145"/>
      <c r="N334" s="145"/>
      <c r="O334" s="18"/>
      <c r="P334" s="147"/>
    </row>
    <row r="335" spans="1:16" ht="39" customHeight="1" thickBot="1">
      <c r="A335" s="129"/>
      <c r="B335" s="129"/>
      <c r="C335" s="43" t="s">
        <v>87</v>
      </c>
      <c r="D335" s="44" t="s">
        <v>47</v>
      </c>
      <c r="E335" s="44" t="s">
        <v>88</v>
      </c>
      <c r="F335" s="44" t="s">
        <v>49</v>
      </c>
      <c r="G335" s="135"/>
      <c r="H335" s="54"/>
      <c r="J335" s="4"/>
      <c r="K335" s="146"/>
      <c r="L335" s="146"/>
      <c r="M335" s="146"/>
      <c r="N335" s="146"/>
      <c r="O335" s="32"/>
      <c r="P335" s="148"/>
    </row>
    <row r="336" spans="1:16" ht="25.5">
      <c r="A336" s="8">
        <v>1</v>
      </c>
      <c r="B336" s="9" t="s">
        <v>1</v>
      </c>
      <c r="C336" s="19"/>
      <c r="D336" s="19"/>
      <c r="E336" s="19"/>
      <c r="F336" s="19"/>
      <c r="G336" s="10">
        <f t="shared" ref="G336:G348" si="94">SUM(C336:D336)</f>
        <v>0</v>
      </c>
      <c r="H336" s="75"/>
      <c r="I336" s="51" t="str">
        <f t="shared" ref="I336:I348" si="95">IF(C336&lt;&gt;0,AND(D336&lt;C336,E336&lt;D336,F336&lt;E336),"")</f>
        <v/>
      </c>
      <c r="J336" s="4"/>
      <c r="K336" s="40" t="str">
        <f>IF(C336&lt;&gt;0,IF(AND(C336&lt;C317),"Preço Ok Coluna (A) Faixa 1","ERRO Preço Coluna (A) Faixa 1"),"Lançar Preço Coluna (A) Faixa 1")</f>
        <v>Lançar Preço Coluna (A) Faixa 1</v>
      </c>
      <c r="L336" s="40" t="str">
        <f>IF(D336&lt;&gt;0,IF(AND(D336&lt;D317),"Preço Ok Coluna (B) Faixa 1","ERRO Preço Coluna (B) Faixa 1"),"Lançar Preço Coluna (B) Faixa 1")</f>
        <v>Lançar Preço Coluna (B) Faixa 1</v>
      </c>
      <c r="M336" s="40" t="str">
        <f>IF(E336&lt;&gt;0,IF(AND(E336&lt;E317),"Preço Ok Coluna (C) Faixa 1","ERRO Preço Coluna (C) Faixa 1"),"Lançar Preço Coluna (C) Faixa 1")</f>
        <v>Lançar Preço Coluna (C) Faixa 1</v>
      </c>
      <c r="N336" s="40" t="str">
        <f>IF(F336&lt;&gt;0,IF(AND(F336&lt;F317),"Preço Ok Coluna (D) Faixa 1","ERRO Preço Coluna (D) Faixa 1"),"Lançar Preço Coluna (D) Faixa 1")</f>
        <v>Lançar Preço Coluna (D) Faixa 1</v>
      </c>
      <c r="O336" s="40"/>
      <c r="P336" s="31" t="str">
        <f>IF(F336&lt;&gt;"",IF(I336=TRUE,"Preços OK na Faixa 1","ERRO Preços na Faixa 1"),"Lançar Preços na Faixa 1")</f>
        <v>Lançar Preços na Faixa 1</v>
      </c>
    </row>
    <row r="337" spans="1:16" ht="25.5">
      <c r="A337" s="11">
        <v>2</v>
      </c>
      <c r="B337" s="12" t="s">
        <v>2</v>
      </c>
      <c r="C337" s="19"/>
      <c r="D337" s="19"/>
      <c r="E337" s="19"/>
      <c r="F337" s="19"/>
      <c r="G337" s="10">
        <f t="shared" si="94"/>
        <v>0</v>
      </c>
      <c r="H337" s="75"/>
      <c r="I337" s="51" t="str">
        <f t="shared" si="95"/>
        <v/>
      </c>
      <c r="J337" s="4"/>
      <c r="K337" s="40" t="str">
        <f>IF(C337&lt;&gt;0,IF(AND(C337&lt;C318),"Preço Ok Coluna (A) Faixa 1","ERRO Preço Coluna (A) Faixa 1"),"Lançar Preço Coluna (A) Faixa 1")</f>
        <v>Lançar Preço Coluna (A) Faixa 1</v>
      </c>
      <c r="L337" s="40" t="str">
        <f>IF(D337&lt;&gt;0,IF(AND(D337&lt;D318),"Preço Ok Coluna (B) Faixa 1","ERRO Preço Coluna (B) Faixa 1"),"Lançar Preço Coluna (B) Faixa 1")</f>
        <v>Lançar Preço Coluna (B) Faixa 1</v>
      </c>
      <c r="M337" s="40" t="str">
        <f>IF(E337&lt;&gt;0,IF(AND(E337&lt;E318),"Preço Ok Coluna (C) Faixa 1","ERRO Preço Coluna (C) Faixa 1"),"Lançar Preço Coluna (C) Faixa 1")</f>
        <v>Lançar Preço Coluna (C) Faixa 1</v>
      </c>
      <c r="N337" s="40" t="str">
        <f>IF(F337&lt;&gt;0,IF(AND(F337&lt;F318),"Preço Ok Coluna (D) Faixa 1","ERRO Preço Coluna (D) Faixa 1"),"Lançar Preço Coluna (D) Faixa 1")</f>
        <v>Lançar Preço Coluna (D) Faixa 1</v>
      </c>
      <c r="O337" s="33"/>
      <c r="P337" s="31" t="str">
        <f>IF(F337&lt;&gt;"",IF(I337=TRUE,"Preços OK na Faixa 2","ERRO Preços na Faixa 2"),"Lançar Preços na Faixa 2")</f>
        <v>Lançar Preços na Faixa 2</v>
      </c>
    </row>
    <row r="338" spans="1:16" ht="25.5">
      <c r="A338" s="11">
        <v>3</v>
      </c>
      <c r="B338" s="12" t="s">
        <v>3</v>
      </c>
      <c r="C338" s="19"/>
      <c r="D338" s="19"/>
      <c r="E338" s="19"/>
      <c r="F338" s="19"/>
      <c r="G338" s="10">
        <f t="shared" si="94"/>
        <v>0</v>
      </c>
      <c r="H338" s="75"/>
      <c r="I338" s="51" t="str">
        <f t="shared" si="95"/>
        <v/>
      </c>
      <c r="J338" s="4"/>
      <c r="K338" s="40" t="str">
        <f t="shared" ref="K338:K348" si="96">IF(C338&lt;&gt;0,IF(AND(C338&lt;C319),"Preço Ok Coluna (A) Faixa 1","ERRO Preço Coluna (A) Faixa 1"),"Lançar Preço Coluna (A) Faixa 1")</f>
        <v>Lançar Preço Coluna (A) Faixa 1</v>
      </c>
      <c r="L338" s="40" t="str">
        <f t="shared" ref="L338:L348" si="97">IF(D338&lt;&gt;0,IF(AND(D338&lt;D319),"Preço Ok Coluna (B) Faixa 1","ERRO Preço Coluna (B) Faixa 1"),"Lançar Preço Coluna (B) Faixa 1")</f>
        <v>Lançar Preço Coluna (B) Faixa 1</v>
      </c>
      <c r="M338" s="40" t="str">
        <f t="shared" ref="M338:M348" si="98">IF(E338&lt;&gt;0,IF(AND(E338&lt;E319),"Preço Ok Coluna (C) Faixa 1","ERRO Preço Coluna (C) Faixa 1"),"Lançar Preço Coluna (C) Faixa 1")</f>
        <v>Lançar Preço Coluna (C) Faixa 1</v>
      </c>
      <c r="N338" s="40" t="str">
        <f t="shared" ref="N338:N348" si="99">IF(F338&lt;&gt;0,IF(AND(F338&lt;F319),"Preço Ok Coluna (D) Faixa 1","ERRO Preço Coluna (D) Faixa 1"),"Lançar Preço Coluna (D) Faixa 1")</f>
        <v>Lançar Preço Coluna (D) Faixa 1</v>
      </c>
      <c r="O338" s="33"/>
      <c r="P338" s="31" t="str">
        <f>IF(F338&lt;&gt;"",IF(I338=TRUE,"Preços OK na Faixa 3","ERRO Preços na Faixa 3"),"Lançar Preços na Faixa 3")</f>
        <v>Lançar Preços na Faixa 3</v>
      </c>
    </row>
    <row r="339" spans="1:16" ht="25.5">
      <c r="A339" s="11">
        <v>4</v>
      </c>
      <c r="B339" s="12" t="s">
        <v>4</v>
      </c>
      <c r="C339" s="19"/>
      <c r="D339" s="19"/>
      <c r="E339" s="19"/>
      <c r="F339" s="19"/>
      <c r="G339" s="10">
        <f t="shared" si="94"/>
        <v>0</v>
      </c>
      <c r="H339" s="75"/>
      <c r="I339" s="51" t="str">
        <f t="shared" si="95"/>
        <v/>
      </c>
      <c r="J339" s="4"/>
      <c r="K339" s="40" t="str">
        <f t="shared" si="96"/>
        <v>Lançar Preço Coluna (A) Faixa 1</v>
      </c>
      <c r="L339" s="40" t="str">
        <f t="shared" si="97"/>
        <v>Lançar Preço Coluna (B) Faixa 1</v>
      </c>
      <c r="M339" s="40" t="str">
        <f t="shared" si="98"/>
        <v>Lançar Preço Coluna (C) Faixa 1</v>
      </c>
      <c r="N339" s="40" t="str">
        <f t="shared" si="99"/>
        <v>Lançar Preço Coluna (D) Faixa 1</v>
      </c>
      <c r="O339" s="33"/>
      <c r="P339" s="31" t="str">
        <f>IF(F339&lt;&gt;"",IF(I339=TRUE,"Preços OK na Faixa 4","ERRO Preços na Faixa 4"),"Lançar Preços na Faixa 4")</f>
        <v>Lançar Preços na Faixa 4</v>
      </c>
    </row>
    <row r="340" spans="1:16" ht="25.5">
      <c r="A340" s="14">
        <v>5</v>
      </c>
      <c r="B340" s="15" t="s">
        <v>5</v>
      </c>
      <c r="C340" s="19"/>
      <c r="D340" s="19"/>
      <c r="E340" s="19"/>
      <c r="F340" s="19"/>
      <c r="G340" s="10">
        <f t="shared" si="94"/>
        <v>0</v>
      </c>
      <c r="H340" s="75"/>
      <c r="I340" s="51" t="str">
        <f t="shared" si="95"/>
        <v/>
      </c>
      <c r="J340" s="13"/>
      <c r="K340" s="40" t="str">
        <f t="shared" si="96"/>
        <v>Lançar Preço Coluna (A) Faixa 1</v>
      </c>
      <c r="L340" s="40" t="str">
        <f t="shared" si="97"/>
        <v>Lançar Preço Coluna (B) Faixa 1</v>
      </c>
      <c r="M340" s="40" t="str">
        <f t="shared" si="98"/>
        <v>Lançar Preço Coluna (C) Faixa 1</v>
      </c>
      <c r="N340" s="40" t="str">
        <f t="shared" si="99"/>
        <v>Lançar Preço Coluna (D) Faixa 1</v>
      </c>
      <c r="O340" s="33"/>
      <c r="P340" s="31" t="str">
        <f>IF(F340&lt;&gt;"",IF(I340=TRUE,"Preços OK na Faixa 5","ERRO Preços na Faixa 5"),"Lançar Preços na Faixa 5")</f>
        <v>Lançar Preços na Faixa 5</v>
      </c>
    </row>
    <row r="341" spans="1:16" ht="25.5">
      <c r="A341" s="11">
        <v>6</v>
      </c>
      <c r="B341" s="12" t="s">
        <v>6</v>
      </c>
      <c r="C341" s="19"/>
      <c r="D341" s="19"/>
      <c r="E341" s="19"/>
      <c r="F341" s="19"/>
      <c r="G341" s="10">
        <f t="shared" si="94"/>
        <v>0</v>
      </c>
      <c r="H341" s="75"/>
      <c r="I341" s="51" t="str">
        <f t="shared" si="95"/>
        <v/>
      </c>
      <c r="J341" s="4"/>
      <c r="K341" s="40" t="str">
        <f t="shared" si="96"/>
        <v>Lançar Preço Coluna (A) Faixa 1</v>
      </c>
      <c r="L341" s="40" t="str">
        <f t="shared" si="97"/>
        <v>Lançar Preço Coluna (B) Faixa 1</v>
      </c>
      <c r="M341" s="40" t="str">
        <f t="shared" si="98"/>
        <v>Lançar Preço Coluna (C) Faixa 1</v>
      </c>
      <c r="N341" s="40" t="str">
        <f t="shared" si="99"/>
        <v>Lançar Preço Coluna (D) Faixa 1</v>
      </c>
      <c r="O341" s="33"/>
      <c r="P341" s="31" t="str">
        <f>IF(F341&lt;&gt;"",IF(I341=TRUE,"Preços OK na Faixa 6","ERRO Preços na Faixa 6"),"Lançar Preços na Faixa 6")</f>
        <v>Lançar Preços na Faixa 6</v>
      </c>
    </row>
    <row r="342" spans="1:16" ht="25.5">
      <c r="A342" s="11">
        <v>7</v>
      </c>
      <c r="B342" s="12" t="s">
        <v>7</v>
      </c>
      <c r="C342" s="19"/>
      <c r="D342" s="19"/>
      <c r="E342" s="19"/>
      <c r="F342" s="19"/>
      <c r="G342" s="10">
        <f t="shared" si="94"/>
        <v>0</v>
      </c>
      <c r="H342" s="75"/>
      <c r="I342" s="51" t="str">
        <f t="shared" si="95"/>
        <v/>
      </c>
      <c r="J342" s="4"/>
      <c r="K342" s="40" t="str">
        <f t="shared" si="96"/>
        <v>Lançar Preço Coluna (A) Faixa 1</v>
      </c>
      <c r="L342" s="40" t="str">
        <f t="shared" si="97"/>
        <v>Lançar Preço Coluna (B) Faixa 1</v>
      </c>
      <c r="M342" s="40" t="str">
        <f t="shared" si="98"/>
        <v>Lançar Preço Coluna (C) Faixa 1</v>
      </c>
      <c r="N342" s="40" t="str">
        <f t="shared" si="99"/>
        <v>Lançar Preço Coluna (D) Faixa 1</v>
      </c>
      <c r="O342" s="33"/>
      <c r="P342" s="31" t="str">
        <f>IF(F342&lt;&gt;"",IF(I342=TRUE,"Preços OK na Faixa 7","ERRO Preços na Faixa 7"),"Lançar Preços na Faixa 7")</f>
        <v>Lançar Preços na Faixa 7</v>
      </c>
    </row>
    <row r="343" spans="1:16" ht="25.5">
      <c r="A343" s="11">
        <v>8</v>
      </c>
      <c r="B343" s="12" t="s">
        <v>8</v>
      </c>
      <c r="C343" s="19"/>
      <c r="D343" s="19"/>
      <c r="E343" s="19"/>
      <c r="F343" s="19"/>
      <c r="G343" s="10">
        <f t="shared" si="94"/>
        <v>0</v>
      </c>
      <c r="H343" s="75"/>
      <c r="I343" s="51" t="str">
        <f t="shared" si="95"/>
        <v/>
      </c>
      <c r="J343" s="4"/>
      <c r="K343" s="40" t="str">
        <f t="shared" si="96"/>
        <v>Lançar Preço Coluna (A) Faixa 1</v>
      </c>
      <c r="L343" s="40" t="str">
        <f t="shared" si="97"/>
        <v>Lançar Preço Coluna (B) Faixa 1</v>
      </c>
      <c r="M343" s="40" t="str">
        <f t="shared" si="98"/>
        <v>Lançar Preço Coluna (C) Faixa 1</v>
      </c>
      <c r="N343" s="40" t="str">
        <f t="shared" si="99"/>
        <v>Lançar Preço Coluna (D) Faixa 1</v>
      </c>
      <c r="O343" s="33"/>
      <c r="P343" s="31" t="str">
        <f>IF(F343&lt;&gt;"",IF(I343=TRUE,"Preços OK na Faixa 8","ERRO Preços na Faixa 8"),"Lançar Preços na Faixa 8")</f>
        <v>Lançar Preços na Faixa 8</v>
      </c>
    </row>
    <row r="344" spans="1:16" ht="25.5">
      <c r="A344" s="11">
        <v>9</v>
      </c>
      <c r="B344" s="12" t="s">
        <v>9</v>
      </c>
      <c r="C344" s="19"/>
      <c r="D344" s="19"/>
      <c r="E344" s="19"/>
      <c r="F344" s="19"/>
      <c r="G344" s="10">
        <f t="shared" si="94"/>
        <v>0</v>
      </c>
      <c r="H344" s="75"/>
      <c r="I344" s="51" t="str">
        <f t="shared" si="95"/>
        <v/>
      </c>
      <c r="J344" s="4"/>
      <c r="K344" s="40" t="str">
        <f t="shared" si="96"/>
        <v>Lançar Preço Coluna (A) Faixa 1</v>
      </c>
      <c r="L344" s="40" t="str">
        <f t="shared" si="97"/>
        <v>Lançar Preço Coluna (B) Faixa 1</v>
      </c>
      <c r="M344" s="40" t="str">
        <f t="shared" si="98"/>
        <v>Lançar Preço Coluna (C) Faixa 1</v>
      </c>
      <c r="N344" s="40" t="str">
        <f t="shared" si="99"/>
        <v>Lançar Preço Coluna (D) Faixa 1</v>
      </c>
      <c r="O344" s="33"/>
      <c r="P344" s="31" t="str">
        <f>IF(F344&lt;&gt;"",IF(I344=TRUE,"Preços OK na Faixa 9","ERRO Preços na Faixa 9"),"Lançar Preços na Faixa 9")</f>
        <v>Lançar Preços na Faixa 9</v>
      </c>
    </row>
    <row r="345" spans="1:16" ht="25.5">
      <c r="A345" s="11">
        <v>10</v>
      </c>
      <c r="B345" s="12" t="s">
        <v>10</v>
      </c>
      <c r="C345" s="19"/>
      <c r="D345" s="19"/>
      <c r="E345" s="19"/>
      <c r="F345" s="19"/>
      <c r="G345" s="10">
        <f t="shared" si="94"/>
        <v>0</v>
      </c>
      <c r="H345" s="75"/>
      <c r="I345" s="51" t="str">
        <f t="shared" si="95"/>
        <v/>
      </c>
      <c r="J345" s="4"/>
      <c r="K345" s="40" t="str">
        <f t="shared" si="96"/>
        <v>Lançar Preço Coluna (A) Faixa 1</v>
      </c>
      <c r="L345" s="40" t="str">
        <f t="shared" si="97"/>
        <v>Lançar Preço Coluna (B) Faixa 1</v>
      </c>
      <c r="M345" s="40" t="str">
        <f t="shared" si="98"/>
        <v>Lançar Preço Coluna (C) Faixa 1</v>
      </c>
      <c r="N345" s="40" t="str">
        <f t="shared" si="99"/>
        <v>Lançar Preço Coluna (D) Faixa 1</v>
      </c>
      <c r="O345" s="33"/>
      <c r="P345" s="31" t="str">
        <f>IF(F345&lt;&gt;"",IF(I345=TRUE,"Preços OK na Faixa 10","ERRO Preços na Faixa 10"),"Lançar Preços na Faixa 10")</f>
        <v>Lançar Preços na Faixa 10</v>
      </c>
    </row>
    <row r="346" spans="1:16" ht="25.5">
      <c r="A346" s="11">
        <v>11</v>
      </c>
      <c r="B346" s="12" t="s">
        <v>11</v>
      </c>
      <c r="C346" s="19"/>
      <c r="D346" s="19"/>
      <c r="E346" s="19"/>
      <c r="F346" s="19"/>
      <c r="G346" s="10">
        <f t="shared" si="94"/>
        <v>0</v>
      </c>
      <c r="H346" s="75"/>
      <c r="I346" s="51" t="str">
        <f t="shared" si="95"/>
        <v/>
      </c>
      <c r="J346" s="4"/>
      <c r="K346" s="40" t="str">
        <f t="shared" si="96"/>
        <v>Lançar Preço Coluna (A) Faixa 1</v>
      </c>
      <c r="L346" s="40" t="str">
        <f t="shared" si="97"/>
        <v>Lançar Preço Coluna (B) Faixa 1</v>
      </c>
      <c r="M346" s="40" t="str">
        <f t="shared" si="98"/>
        <v>Lançar Preço Coluna (C) Faixa 1</v>
      </c>
      <c r="N346" s="40" t="str">
        <f t="shared" si="99"/>
        <v>Lançar Preço Coluna (D) Faixa 1</v>
      </c>
      <c r="O346" s="33"/>
      <c r="P346" s="31" t="str">
        <f>IF(F346&lt;&gt;"",IF(I346=TRUE,"Preços OK na Faixa 11","ERRO Preços na Faixa 11"),"Lançar Preços na Faixa 11")</f>
        <v>Lançar Preços na Faixa 11</v>
      </c>
    </row>
    <row r="347" spans="1:16" ht="25.5">
      <c r="A347" s="11">
        <v>12</v>
      </c>
      <c r="B347" s="12" t="s">
        <v>12</v>
      </c>
      <c r="C347" s="19"/>
      <c r="D347" s="19"/>
      <c r="E347" s="19"/>
      <c r="F347" s="19"/>
      <c r="G347" s="10">
        <f t="shared" si="94"/>
        <v>0</v>
      </c>
      <c r="H347" s="75"/>
      <c r="I347" s="51" t="str">
        <f t="shared" si="95"/>
        <v/>
      </c>
      <c r="J347" s="4"/>
      <c r="K347" s="40" t="str">
        <f t="shared" si="96"/>
        <v>Lançar Preço Coluna (A) Faixa 1</v>
      </c>
      <c r="L347" s="40" t="str">
        <f t="shared" si="97"/>
        <v>Lançar Preço Coluna (B) Faixa 1</v>
      </c>
      <c r="M347" s="40" t="str">
        <f t="shared" si="98"/>
        <v>Lançar Preço Coluna (C) Faixa 1</v>
      </c>
      <c r="N347" s="40" t="str">
        <f t="shared" si="99"/>
        <v>Lançar Preço Coluna (D) Faixa 1</v>
      </c>
      <c r="O347" s="33"/>
      <c r="P347" s="36" t="str">
        <f>IF(F347&lt;&gt;"",IF(I347=TRUE,"Preços OK na Faixa 12","ERRO Preços na Faixa 12"),"Lançar Preços na Faixa 12")</f>
        <v>Lançar Preços na Faixa 12</v>
      </c>
    </row>
    <row r="348" spans="1:16" ht="26.25" thickBot="1">
      <c r="A348" s="46">
        <v>13</v>
      </c>
      <c r="B348" s="47" t="s">
        <v>13</v>
      </c>
      <c r="C348" s="48"/>
      <c r="D348" s="48"/>
      <c r="E348" s="48"/>
      <c r="F348" s="48"/>
      <c r="G348" s="49">
        <f t="shared" si="94"/>
        <v>0</v>
      </c>
      <c r="H348" s="75">
        <f>SUM(G336:G348)</f>
        <v>0</v>
      </c>
      <c r="I348" s="51" t="str">
        <f t="shared" si="95"/>
        <v/>
      </c>
      <c r="J348" s="4"/>
      <c r="K348" s="40" t="str">
        <f t="shared" si="96"/>
        <v>Lançar Preço Coluna (A) Faixa 1</v>
      </c>
      <c r="L348" s="40" t="str">
        <f t="shared" si="97"/>
        <v>Lançar Preço Coluna (B) Faixa 1</v>
      </c>
      <c r="M348" s="40" t="str">
        <f t="shared" si="98"/>
        <v>Lançar Preço Coluna (C) Faixa 1</v>
      </c>
      <c r="N348" s="40" t="str">
        <f t="shared" si="99"/>
        <v>Lançar Preço Coluna (D) Faixa 1</v>
      </c>
      <c r="O348" s="39"/>
      <c r="P348" s="36" t="str">
        <f>IF(F348&lt;&gt;"",IF(I348=TRUE,"Preços OK na Faixa 13","ERRO Preços na Faixa 13"),"Lançar Preços na Faixa 13")</f>
        <v>Lançar Preços na Faixa 13</v>
      </c>
    </row>
    <row r="349" spans="1:16" ht="21.75" customHeight="1" thickBot="1">
      <c r="A349" s="6"/>
      <c r="B349" s="4"/>
      <c r="C349" s="4"/>
      <c r="D349" s="4"/>
      <c r="E349" s="4"/>
      <c r="F349" s="4"/>
      <c r="G349" s="4"/>
      <c r="H349" s="74"/>
      <c r="J349" s="4"/>
      <c r="K349" s="35"/>
      <c r="L349" s="35"/>
      <c r="M349" s="35"/>
      <c r="N349" s="35"/>
      <c r="O349" s="35"/>
      <c r="P349" s="42"/>
    </row>
    <row r="350" spans="1:16" s="63" customFormat="1" ht="30.75" customHeight="1" thickBot="1">
      <c r="A350" s="164" t="s">
        <v>31</v>
      </c>
      <c r="B350" s="165"/>
      <c r="C350" s="165"/>
      <c r="D350" s="165"/>
      <c r="E350" s="166"/>
      <c r="F350" s="166"/>
      <c r="G350" s="167"/>
      <c r="H350" s="58"/>
      <c r="I350" s="62"/>
      <c r="J350" s="60"/>
      <c r="K350" s="145" t="s">
        <v>50</v>
      </c>
      <c r="L350" s="145"/>
      <c r="M350" s="145"/>
      <c r="N350" s="145"/>
      <c r="O350" s="61"/>
      <c r="P350" s="147" t="s">
        <v>51</v>
      </c>
    </row>
    <row r="351" spans="1:16" ht="52.5" customHeight="1" thickBot="1">
      <c r="A351" s="156" t="s">
        <v>223</v>
      </c>
      <c r="B351" s="157"/>
      <c r="C351" s="157"/>
      <c r="D351" s="157"/>
      <c r="E351" s="157"/>
      <c r="F351" s="157"/>
      <c r="G351" s="158"/>
      <c r="H351" s="53"/>
      <c r="J351" s="4"/>
      <c r="K351" s="145"/>
      <c r="L351" s="145"/>
      <c r="M351" s="145"/>
      <c r="N351" s="145"/>
      <c r="O351" s="18"/>
      <c r="P351" s="147"/>
    </row>
    <row r="352" spans="1:16" ht="12.75" customHeight="1" thickBot="1">
      <c r="A352" s="127" t="s">
        <v>37</v>
      </c>
      <c r="B352" s="127" t="s">
        <v>36</v>
      </c>
      <c r="C352" s="130" t="s">
        <v>45</v>
      </c>
      <c r="D352" s="131"/>
      <c r="E352" s="131"/>
      <c r="F352" s="132"/>
      <c r="G352" s="133" t="s">
        <v>89</v>
      </c>
      <c r="H352" s="54"/>
      <c r="J352" s="4"/>
      <c r="K352" s="145"/>
      <c r="L352" s="145"/>
      <c r="M352" s="145"/>
      <c r="N352" s="145"/>
      <c r="O352" s="18"/>
      <c r="P352" s="147"/>
    </row>
    <row r="353" spans="1:16" ht="13.5" customHeight="1" thickBot="1">
      <c r="A353" s="128"/>
      <c r="B353" s="128"/>
      <c r="C353" s="21" t="s">
        <v>41</v>
      </c>
      <c r="D353" s="20" t="s">
        <v>42</v>
      </c>
      <c r="E353" s="20" t="s">
        <v>43</v>
      </c>
      <c r="F353" s="20" t="s">
        <v>44</v>
      </c>
      <c r="G353" s="134"/>
      <c r="H353" s="54"/>
      <c r="J353" s="4"/>
      <c r="K353" s="145"/>
      <c r="L353" s="145"/>
      <c r="M353" s="145"/>
      <c r="N353" s="145"/>
      <c r="O353" s="18"/>
      <c r="P353" s="147"/>
    </row>
    <row r="354" spans="1:16" ht="39" customHeight="1" thickBot="1">
      <c r="A354" s="129"/>
      <c r="B354" s="129"/>
      <c r="C354" s="43" t="s">
        <v>87</v>
      </c>
      <c r="D354" s="44" t="s">
        <v>47</v>
      </c>
      <c r="E354" s="44" t="s">
        <v>88</v>
      </c>
      <c r="F354" s="44" t="s">
        <v>49</v>
      </c>
      <c r="G354" s="135"/>
      <c r="H354" s="54"/>
      <c r="J354" s="4"/>
      <c r="K354" s="146"/>
      <c r="L354" s="146"/>
      <c r="M354" s="146"/>
      <c r="N354" s="146"/>
      <c r="O354" s="32"/>
      <c r="P354" s="148"/>
    </row>
    <row r="355" spans="1:16" ht="25.5">
      <c r="A355" s="8">
        <v>1</v>
      </c>
      <c r="B355" s="9" t="s">
        <v>1</v>
      </c>
      <c r="C355" s="19"/>
      <c r="D355" s="19"/>
      <c r="E355" s="19"/>
      <c r="F355" s="19"/>
      <c r="G355" s="10">
        <f t="shared" ref="G355:G367" si="100">SUM(C355:D355)</f>
        <v>0</v>
      </c>
      <c r="H355" s="75"/>
      <c r="I355" s="51" t="str">
        <f t="shared" ref="I355:I367" si="101">IF(C355&lt;&gt;0,AND(D355&lt;C355,E355&lt;D355,F355&lt;E355),"")</f>
        <v/>
      </c>
      <c r="J355" s="4"/>
      <c r="K355" s="40" t="str">
        <f>IF(C355&lt;&gt;0,IF(AND(C355&lt;C336),"Preço Ok Coluna (A) Faixa 1","ERRO Preço Coluna (A) Faixa 1"),"Lançar Preço Coluna (A) Faixa 1")</f>
        <v>Lançar Preço Coluna (A) Faixa 1</v>
      </c>
      <c r="L355" s="40" t="str">
        <f>IF(D355&lt;&gt;0,IF(AND(D355&lt;D336),"Preço Ok Coluna (B) Faixa 1","ERRO Preço Coluna (B) Faixa 1"),"Lançar Preço Coluna (B) Faixa 1")</f>
        <v>Lançar Preço Coluna (B) Faixa 1</v>
      </c>
      <c r="M355" s="40" t="str">
        <f>IF(E355&lt;&gt;0,IF(AND(E355&lt;E336),"Preço Ok Coluna (C) Faixa 1","ERRO Preço Coluna (C) Faixa 1"),"Lançar Preço Coluna (C) Faixa 1")</f>
        <v>Lançar Preço Coluna (C) Faixa 1</v>
      </c>
      <c r="N355" s="40" t="str">
        <f>IF(F355&lt;&gt;0,IF(AND(F355&lt;F336),"Preço Ok Coluna (D) Faixa 1","ERRO Preço Coluna (D) Faixa 1"),"Lançar Preço Coluna (D) Faixa 1")</f>
        <v>Lançar Preço Coluna (D) Faixa 1</v>
      </c>
      <c r="O355" s="40"/>
      <c r="P355" s="31" t="str">
        <f>IF(F355&lt;&gt;"",IF(I355=TRUE,"Preços OK na Faixa 1","ERRO Preços na Faixa 1"),"Lançar Preços na Faixa 1")</f>
        <v>Lançar Preços na Faixa 1</v>
      </c>
    </row>
    <row r="356" spans="1:16" ht="25.5">
      <c r="A356" s="11">
        <v>2</v>
      </c>
      <c r="B356" s="12" t="s">
        <v>2</v>
      </c>
      <c r="C356" s="19"/>
      <c r="D356" s="19"/>
      <c r="E356" s="19"/>
      <c r="F356" s="19"/>
      <c r="G356" s="10">
        <f t="shared" si="100"/>
        <v>0</v>
      </c>
      <c r="H356" s="75"/>
      <c r="I356" s="51" t="str">
        <f t="shared" si="101"/>
        <v/>
      </c>
      <c r="J356" s="4"/>
      <c r="K356" s="40" t="str">
        <f>IF(C356&lt;&gt;0,IF(AND(C356&lt;C337),"Preço Ok Coluna (A) Faixa 1","ERRO Preço Coluna (A) Faixa 1"),"Lançar Preço Coluna (A) Faixa 1")</f>
        <v>Lançar Preço Coluna (A) Faixa 1</v>
      </c>
      <c r="L356" s="40" t="str">
        <f>IF(D356&lt;&gt;0,IF(AND(D356&lt;D337),"Preço Ok Coluna (B) Faixa 1","ERRO Preço Coluna (B) Faixa 1"),"Lançar Preço Coluna (B) Faixa 1")</f>
        <v>Lançar Preço Coluna (B) Faixa 1</v>
      </c>
      <c r="M356" s="40" t="str">
        <f>IF(E356&lt;&gt;0,IF(AND(E356&lt;E337),"Preço Ok Coluna (C) Faixa 1","ERRO Preço Coluna (C) Faixa 1"),"Lançar Preço Coluna (C) Faixa 1")</f>
        <v>Lançar Preço Coluna (C) Faixa 1</v>
      </c>
      <c r="N356" s="40" t="str">
        <f>IF(F356&lt;&gt;0,IF(AND(F356&lt;F337),"Preço Ok Coluna (D) Faixa 1","ERRO Preço Coluna (D) Faixa 1"),"Lançar Preço Coluna (D) Faixa 1")</f>
        <v>Lançar Preço Coluna (D) Faixa 1</v>
      </c>
      <c r="O356" s="33"/>
      <c r="P356" s="31" t="str">
        <f>IF(F356&lt;&gt;"",IF(I356=TRUE,"Preços OK na Faixa 2","ERRO Preços na Faixa 2"),"Lançar Preços na Faixa 2")</f>
        <v>Lançar Preços na Faixa 2</v>
      </c>
    </row>
    <row r="357" spans="1:16" ht="25.5">
      <c r="A357" s="11">
        <v>3</v>
      </c>
      <c r="B357" s="12" t="s">
        <v>3</v>
      </c>
      <c r="C357" s="19"/>
      <c r="D357" s="19"/>
      <c r="E357" s="19"/>
      <c r="F357" s="19"/>
      <c r="G357" s="10">
        <f t="shared" si="100"/>
        <v>0</v>
      </c>
      <c r="H357" s="75"/>
      <c r="I357" s="51" t="str">
        <f t="shared" si="101"/>
        <v/>
      </c>
      <c r="J357" s="4"/>
      <c r="K357" s="40" t="str">
        <f t="shared" ref="K357:K367" si="102">IF(C357&lt;&gt;0,IF(AND(C357&lt;C338),"Preço Ok Coluna (A) Faixa 1","ERRO Preço Coluna (A) Faixa 1"),"Lançar Preço Coluna (A) Faixa 1")</f>
        <v>Lançar Preço Coluna (A) Faixa 1</v>
      </c>
      <c r="L357" s="40" t="str">
        <f t="shared" ref="L357:L367" si="103">IF(D357&lt;&gt;0,IF(AND(D357&lt;D338),"Preço Ok Coluna (B) Faixa 1","ERRO Preço Coluna (B) Faixa 1"),"Lançar Preço Coluna (B) Faixa 1")</f>
        <v>Lançar Preço Coluna (B) Faixa 1</v>
      </c>
      <c r="M357" s="40" t="str">
        <f t="shared" ref="M357:M367" si="104">IF(E357&lt;&gt;0,IF(AND(E357&lt;E338),"Preço Ok Coluna (C) Faixa 1","ERRO Preço Coluna (C) Faixa 1"),"Lançar Preço Coluna (C) Faixa 1")</f>
        <v>Lançar Preço Coluna (C) Faixa 1</v>
      </c>
      <c r="N357" s="40" t="str">
        <f t="shared" ref="N357:N367" si="105">IF(F357&lt;&gt;0,IF(AND(F357&lt;F338),"Preço Ok Coluna (D) Faixa 1","ERRO Preço Coluna (D) Faixa 1"),"Lançar Preço Coluna (D) Faixa 1")</f>
        <v>Lançar Preço Coluna (D) Faixa 1</v>
      </c>
      <c r="O357" s="33"/>
      <c r="P357" s="31" t="str">
        <f>IF(F357&lt;&gt;"",IF(I357=TRUE,"Preços OK na Faixa 3","ERRO Preços na Faixa 3"),"Lançar Preços na Faixa 3")</f>
        <v>Lançar Preços na Faixa 3</v>
      </c>
    </row>
    <row r="358" spans="1:16" ht="25.5">
      <c r="A358" s="11">
        <v>4</v>
      </c>
      <c r="B358" s="12" t="s">
        <v>4</v>
      </c>
      <c r="C358" s="19"/>
      <c r="D358" s="19"/>
      <c r="E358" s="19"/>
      <c r="F358" s="19"/>
      <c r="G358" s="10">
        <f t="shared" si="100"/>
        <v>0</v>
      </c>
      <c r="H358" s="75"/>
      <c r="I358" s="51" t="str">
        <f t="shared" si="101"/>
        <v/>
      </c>
      <c r="J358" s="4"/>
      <c r="K358" s="40" t="str">
        <f t="shared" si="102"/>
        <v>Lançar Preço Coluna (A) Faixa 1</v>
      </c>
      <c r="L358" s="40" t="str">
        <f t="shared" si="103"/>
        <v>Lançar Preço Coluna (B) Faixa 1</v>
      </c>
      <c r="M358" s="40" t="str">
        <f t="shared" si="104"/>
        <v>Lançar Preço Coluna (C) Faixa 1</v>
      </c>
      <c r="N358" s="40" t="str">
        <f t="shared" si="105"/>
        <v>Lançar Preço Coluna (D) Faixa 1</v>
      </c>
      <c r="O358" s="33"/>
      <c r="P358" s="31" t="str">
        <f>IF(F358&lt;&gt;"",IF(I358=TRUE,"Preços OK na Faixa 4","ERRO Preços na Faixa 4"),"Lançar Preços na Faixa 4")</f>
        <v>Lançar Preços na Faixa 4</v>
      </c>
    </row>
    <row r="359" spans="1:16" ht="25.5">
      <c r="A359" s="11">
        <v>5</v>
      </c>
      <c r="B359" s="12" t="s">
        <v>5</v>
      </c>
      <c r="C359" s="19"/>
      <c r="D359" s="19"/>
      <c r="E359" s="19"/>
      <c r="F359" s="19"/>
      <c r="G359" s="10">
        <f t="shared" si="100"/>
        <v>0</v>
      </c>
      <c r="H359" s="75"/>
      <c r="I359" s="51" t="str">
        <f t="shared" si="101"/>
        <v/>
      </c>
      <c r="J359" s="4"/>
      <c r="K359" s="40" t="str">
        <f t="shared" si="102"/>
        <v>Lançar Preço Coluna (A) Faixa 1</v>
      </c>
      <c r="L359" s="40" t="str">
        <f t="shared" si="103"/>
        <v>Lançar Preço Coluna (B) Faixa 1</v>
      </c>
      <c r="M359" s="40" t="str">
        <f t="shared" si="104"/>
        <v>Lançar Preço Coluna (C) Faixa 1</v>
      </c>
      <c r="N359" s="40" t="str">
        <f t="shared" si="105"/>
        <v>Lançar Preço Coluna (D) Faixa 1</v>
      </c>
      <c r="O359" s="33"/>
      <c r="P359" s="31" t="str">
        <f>IF(F359&lt;&gt;"",IF(I359=TRUE,"Preços OK na Faixa 5","ERRO Preços na Faixa 5"),"Lançar Preços na Faixa 5")</f>
        <v>Lançar Preços na Faixa 5</v>
      </c>
    </row>
    <row r="360" spans="1:16" ht="25.5">
      <c r="A360" s="11">
        <v>6</v>
      </c>
      <c r="B360" s="12" t="s">
        <v>6</v>
      </c>
      <c r="C360" s="19"/>
      <c r="D360" s="19"/>
      <c r="E360" s="19"/>
      <c r="F360" s="19"/>
      <c r="G360" s="10">
        <f t="shared" si="100"/>
        <v>0</v>
      </c>
      <c r="H360" s="75"/>
      <c r="I360" s="51" t="str">
        <f t="shared" si="101"/>
        <v/>
      </c>
      <c r="J360" s="4"/>
      <c r="K360" s="40" t="str">
        <f t="shared" si="102"/>
        <v>Lançar Preço Coluna (A) Faixa 1</v>
      </c>
      <c r="L360" s="40" t="str">
        <f t="shared" si="103"/>
        <v>Lançar Preço Coluna (B) Faixa 1</v>
      </c>
      <c r="M360" s="40" t="str">
        <f t="shared" si="104"/>
        <v>Lançar Preço Coluna (C) Faixa 1</v>
      </c>
      <c r="N360" s="40" t="str">
        <f t="shared" si="105"/>
        <v>Lançar Preço Coluna (D) Faixa 1</v>
      </c>
      <c r="O360" s="33"/>
      <c r="P360" s="31" t="str">
        <f>IF(F360&lt;&gt;"",IF(I360=TRUE,"Preços OK na Faixa 6","ERRO Preços na Faixa 6"),"Lançar Preços na Faixa 6")</f>
        <v>Lançar Preços na Faixa 6</v>
      </c>
    </row>
    <row r="361" spans="1:16" ht="25.5">
      <c r="A361" s="11">
        <v>7</v>
      </c>
      <c r="B361" s="12" t="s">
        <v>7</v>
      </c>
      <c r="C361" s="19"/>
      <c r="D361" s="19"/>
      <c r="E361" s="19"/>
      <c r="F361" s="19"/>
      <c r="G361" s="10">
        <f t="shared" si="100"/>
        <v>0</v>
      </c>
      <c r="H361" s="75"/>
      <c r="I361" s="51" t="str">
        <f t="shared" si="101"/>
        <v/>
      </c>
      <c r="J361" s="4"/>
      <c r="K361" s="40" t="str">
        <f t="shared" si="102"/>
        <v>Lançar Preço Coluna (A) Faixa 1</v>
      </c>
      <c r="L361" s="40" t="str">
        <f t="shared" si="103"/>
        <v>Lançar Preço Coluna (B) Faixa 1</v>
      </c>
      <c r="M361" s="40" t="str">
        <f t="shared" si="104"/>
        <v>Lançar Preço Coluna (C) Faixa 1</v>
      </c>
      <c r="N361" s="40" t="str">
        <f t="shared" si="105"/>
        <v>Lançar Preço Coluna (D) Faixa 1</v>
      </c>
      <c r="O361" s="33"/>
      <c r="P361" s="31" t="str">
        <f>IF(F361&lt;&gt;"",IF(I361=TRUE,"Preços OK na Faixa 7","ERRO Preços na Faixa 7"),"Lançar Preços na Faixa 7")</f>
        <v>Lançar Preços na Faixa 7</v>
      </c>
    </row>
    <row r="362" spans="1:16" ht="25.5">
      <c r="A362" s="11">
        <v>8</v>
      </c>
      <c r="B362" s="12" t="s">
        <v>8</v>
      </c>
      <c r="C362" s="19"/>
      <c r="D362" s="19"/>
      <c r="E362" s="19"/>
      <c r="F362" s="19"/>
      <c r="G362" s="10">
        <f t="shared" si="100"/>
        <v>0</v>
      </c>
      <c r="H362" s="75"/>
      <c r="I362" s="51" t="str">
        <f t="shared" si="101"/>
        <v/>
      </c>
      <c r="J362" s="4"/>
      <c r="K362" s="40" t="str">
        <f t="shared" si="102"/>
        <v>Lançar Preço Coluna (A) Faixa 1</v>
      </c>
      <c r="L362" s="40" t="str">
        <f t="shared" si="103"/>
        <v>Lançar Preço Coluna (B) Faixa 1</v>
      </c>
      <c r="M362" s="40" t="str">
        <f t="shared" si="104"/>
        <v>Lançar Preço Coluna (C) Faixa 1</v>
      </c>
      <c r="N362" s="40" t="str">
        <f t="shared" si="105"/>
        <v>Lançar Preço Coluna (D) Faixa 1</v>
      </c>
      <c r="O362" s="33"/>
      <c r="P362" s="31" t="str">
        <f>IF(F362&lt;&gt;"",IF(I362=TRUE,"Preços OK na Faixa 8","ERRO Preços na Faixa 8"),"Lançar Preços na Faixa 8")</f>
        <v>Lançar Preços na Faixa 8</v>
      </c>
    </row>
    <row r="363" spans="1:16" ht="25.5">
      <c r="A363" s="11">
        <v>9</v>
      </c>
      <c r="B363" s="12" t="s">
        <v>9</v>
      </c>
      <c r="C363" s="19"/>
      <c r="D363" s="19"/>
      <c r="E363" s="19"/>
      <c r="F363" s="19"/>
      <c r="G363" s="10">
        <f t="shared" si="100"/>
        <v>0</v>
      </c>
      <c r="H363" s="75"/>
      <c r="I363" s="51" t="str">
        <f t="shared" si="101"/>
        <v/>
      </c>
      <c r="J363" s="4"/>
      <c r="K363" s="40" t="str">
        <f t="shared" si="102"/>
        <v>Lançar Preço Coluna (A) Faixa 1</v>
      </c>
      <c r="L363" s="40" t="str">
        <f t="shared" si="103"/>
        <v>Lançar Preço Coluna (B) Faixa 1</v>
      </c>
      <c r="M363" s="40" t="str">
        <f t="shared" si="104"/>
        <v>Lançar Preço Coluna (C) Faixa 1</v>
      </c>
      <c r="N363" s="40" t="str">
        <f t="shared" si="105"/>
        <v>Lançar Preço Coluna (D) Faixa 1</v>
      </c>
      <c r="O363" s="33"/>
      <c r="P363" s="31" t="str">
        <f>IF(F363&lt;&gt;"",IF(I363=TRUE,"Preços OK na Faixa 9","ERRO Preços na Faixa 9"),"Lançar Preços na Faixa 9")</f>
        <v>Lançar Preços na Faixa 9</v>
      </c>
    </row>
    <row r="364" spans="1:16" ht="25.5">
      <c r="A364" s="11">
        <v>10</v>
      </c>
      <c r="B364" s="12" t="s">
        <v>10</v>
      </c>
      <c r="C364" s="19"/>
      <c r="D364" s="19"/>
      <c r="E364" s="19"/>
      <c r="F364" s="19"/>
      <c r="G364" s="10">
        <f t="shared" si="100"/>
        <v>0</v>
      </c>
      <c r="H364" s="75"/>
      <c r="I364" s="51" t="str">
        <f t="shared" si="101"/>
        <v/>
      </c>
      <c r="J364" s="4"/>
      <c r="K364" s="40" t="str">
        <f t="shared" si="102"/>
        <v>Lançar Preço Coluna (A) Faixa 1</v>
      </c>
      <c r="L364" s="40" t="str">
        <f t="shared" si="103"/>
        <v>Lançar Preço Coluna (B) Faixa 1</v>
      </c>
      <c r="M364" s="40" t="str">
        <f t="shared" si="104"/>
        <v>Lançar Preço Coluna (C) Faixa 1</v>
      </c>
      <c r="N364" s="40" t="str">
        <f t="shared" si="105"/>
        <v>Lançar Preço Coluna (D) Faixa 1</v>
      </c>
      <c r="O364" s="33"/>
      <c r="P364" s="31" t="str">
        <f>IF(F364&lt;&gt;"",IF(I364=TRUE,"Preços OK na Faixa 10","ERRO Preços na Faixa 10"),"Lançar Preços na Faixa 10")</f>
        <v>Lançar Preços na Faixa 10</v>
      </c>
    </row>
    <row r="365" spans="1:16" ht="25.5">
      <c r="A365" s="11">
        <v>11</v>
      </c>
      <c r="B365" s="12" t="s">
        <v>11</v>
      </c>
      <c r="C365" s="19"/>
      <c r="D365" s="19"/>
      <c r="E365" s="19"/>
      <c r="F365" s="19"/>
      <c r="G365" s="10">
        <f t="shared" si="100"/>
        <v>0</v>
      </c>
      <c r="H365" s="75"/>
      <c r="I365" s="51" t="str">
        <f t="shared" si="101"/>
        <v/>
      </c>
      <c r="J365" s="4"/>
      <c r="K365" s="40" t="str">
        <f t="shared" si="102"/>
        <v>Lançar Preço Coluna (A) Faixa 1</v>
      </c>
      <c r="L365" s="40" t="str">
        <f t="shared" si="103"/>
        <v>Lançar Preço Coluna (B) Faixa 1</v>
      </c>
      <c r="M365" s="40" t="str">
        <f t="shared" si="104"/>
        <v>Lançar Preço Coluna (C) Faixa 1</v>
      </c>
      <c r="N365" s="40" t="str">
        <f t="shared" si="105"/>
        <v>Lançar Preço Coluna (D) Faixa 1</v>
      </c>
      <c r="O365" s="33"/>
      <c r="P365" s="31" t="str">
        <f>IF(F365&lt;&gt;"",IF(I365=TRUE,"Preços OK na Faixa 11","ERRO Preços na Faixa 11"),"Lançar Preços na Faixa 11")</f>
        <v>Lançar Preços na Faixa 11</v>
      </c>
    </row>
    <row r="366" spans="1:16" ht="25.5">
      <c r="A366" s="11">
        <v>12</v>
      </c>
      <c r="B366" s="12" t="s">
        <v>12</v>
      </c>
      <c r="C366" s="19"/>
      <c r="D366" s="19"/>
      <c r="E366" s="19"/>
      <c r="F366" s="19"/>
      <c r="G366" s="10">
        <f t="shared" si="100"/>
        <v>0</v>
      </c>
      <c r="H366" s="75"/>
      <c r="I366" s="51" t="str">
        <f t="shared" si="101"/>
        <v/>
      </c>
      <c r="J366" s="4"/>
      <c r="K366" s="40" t="str">
        <f t="shared" si="102"/>
        <v>Lançar Preço Coluna (A) Faixa 1</v>
      </c>
      <c r="L366" s="40" t="str">
        <f t="shared" si="103"/>
        <v>Lançar Preço Coluna (B) Faixa 1</v>
      </c>
      <c r="M366" s="40" t="str">
        <f t="shared" si="104"/>
        <v>Lançar Preço Coluna (C) Faixa 1</v>
      </c>
      <c r="N366" s="40" t="str">
        <f t="shared" si="105"/>
        <v>Lançar Preço Coluna (D) Faixa 1</v>
      </c>
      <c r="O366" s="33"/>
      <c r="P366" s="36" t="str">
        <f>IF(F366&lt;&gt;"",IF(I366=TRUE,"Preços OK na Faixa 12","ERRO Preços na Faixa 12"),"Lançar Preços na Faixa 12")</f>
        <v>Lançar Preços na Faixa 12</v>
      </c>
    </row>
    <row r="367" spans="1:16" ht="26.25" thickBot="1">
      <c r="A367" s="46">
        <v>13</v>
      </c>
      <c r="B367" s="47" t="s">
        <v>13</v>
      </c>
      <c r="C367" s="48"/>
      <c r="D367" s="48"/>
      <c r="E367" s="48"/>
      <c r="F367" s="48"/>
      <c r="G367" s="49">
        <f t="shared" si="100"/>
        <v>0</v>
      </c>
      <c r="H367" s="75">
        <f>SUM(G355:G367)</f>
        <v>0</v>
      </c>
      <c r="I367" s="51" t="str">
        <f t="shared" si="101"/>
        <v/>
      </c>
      <c r="J367" s="4"/>
      <c r="K367" s="40" t="str">
        <f t="shared" si="102"/>
        <v>Lançar Preço Coluna (A) Faixa 1</v>
      </c>
      <c r="L367" s="40" t="str">
        <f t="shared" si="103"/>
        <v>Lançar Preço Coluna (B) Faixa 1</v>
      </c>
      <c r="M367" s="40" t="str">
        <f t="shared" si="104"/>
        <v>Lançar Preço Coluna (C) Faixa 1</v>
      </c>
      <c r="N367" s="40" t="str">
        <f t="shared" si="105"/>
        <v>Lançar Preço Coluna (D) Faixa 1</v>
      </c>
      <c r="O367" s="39"/>
      <c r="P367" s="36" t="str">
        <f>IF(F367&lt;&gt;"",IF(I367=TRUE,"Preços OK na Faixa 13","ERRO Preços na Faixa 13"),"Lançar Preços na Faixa 13")</f>
        <v>Lançar Preços na Faixa 13</v>
      </c>
    </row>
    <row r="368" spans="1:16" ht="21.75" customHeight="1" thickBot="1">
      <c r="A368" s="6"/>
      <c r="B368" s="4"/>
      <c r="C368" s="4"/>
      <c r="D368" s="4"/>
      <c r="E368" s="4"/>
      <c r="F368" s="4"/>
      <c r="G368" s="4"/>
      <c r="H368" s="74"/>
      <c r="J368" s="4"/>
      <c r="K368" s="35"/>
      <c r="L368" s="35"/>
      <c r="M368" s="35"/>
      <c r="N368" s="35"/>
      <c r="O368" s="35"/>
      <c r="P368" s="42"/>
    </row>
    <row r="369" spans="1:16" s="63" customFormat="1" ht="30.75" customHeight="1" thickBot="1">
      <c r="A369" s="164" t="s">
        <v>32</v>
      </c>
      <c r="B369" s="165"/>
      <c r="C369" s="165"/>
      <c r="D369" s="165"/>
      <c r="E369" s="166"/>
      <c r="F369" s="166"/>
      <c r="G369" s="167"/>
      <c r="H369" s="58"/>
      <c r="I369" s="62"/>
      <c r="J369" s="60"/>
      <c r="K369" s="145" t="s">
        <v>50</v>
      </c>
      <c r="L369" s="145"/>
      <c r="M369" s="145"/>
      <c r="N369" s="145"/>
      <c r="O369" s="61"/>
      <c r="P369" s="147" t="s">
        <v>51</v>
      </c>
    </row>
    <row r="370" spans="1:16" ht="45" customHeight="1" thickBot="1">
      <c r="A370" s="156" t="s">
        <v>224</v>
      </c>
      <c r="B370" s="157"/>
      <c r="C370" s="157"/>
      <c r="D370" s="157"/>
      <c r="E370" s="157"/>
      <c r="F370" s="157"/>
      <c r="G370" s="158"/>
      <c r="H370" s="53"/>
      <c r="J370" s="4"/>
      <c r="K370" s="145"/>
      <c r="L370" s="145"/>
      <c r="M370" s="145"/>
      <c r="N370" s="145"/>
      <c r="O370" s="18"/>
      <c r="P370" s="147"/>
    </row>
    <row r="371" spans="1:16" ht="12.75" customHeight="1" thickBot="1">
      <c r="A371" s="127" t="s">
        <v>37</v>
      </c>
      <c r="B371" s="127" t="s">
        <v>36</v>
      </c>
      <c r="C371" s="130" t="s">
        <v>45</v>
      </c>
      <c r="D371" s="131"/>
      <c r="E371" s="131"/>
      <c r="F371" s="132"/>
      <c r="G371" s="133" t="s">
        <v>89</v>
      </c>
      <c r="H371" s="54"/>
      <c r="J371" s="4"/>
      <c r="K371" s="145"/>
      <c r="L371" s="145"/>
      <c r="M371" s="145"/>
      <c r="N371" s="145"/>
      <c r="O371" s="18"/>
      <c r="P371" s="147"/>
    </row>
    <row r="372" spans="1:16" ht="13.5" customHeight="1" thickBot="1">
      <c r="A372" s="128"/>
      <c r="B372" s="128"/>
      <c r="C372" s="21" t="s">
        <v>41</v>
      </c>
      <c r="D372" s="20" t="s">
        <v>42</v>
      </c>
      <c r="E372" s="20" t="s">
        <v>43</v>
      </c>
      <c r="F372" s="20" t="s">
        <v>44</v>
      </c>
      <c r="G372" s="134"/>
      <c r="H372" s="54"/>
      <c r="J372" s="4"/>
      <c r="K372" s="145"/>
      <c r="L372" s="145"/>
      <c r="M372" s="145"/>
      <c r="N372" s="145"/>
      <c r="O372" s="18"/>
      <c r="P372" s="147"/>
    </row>
    <row r="373" spans="1:16" ht="39" customHeight="1" thickBot="1">
      <c r="A373" s="129"/>
      <c r="B373" s="129"/>
      <c r="C373" s="43" t="s">
        <v>87</v>
      </c>
      <c r="D373" s="44" t="s">
        <v>47</v>
      </c>
      <c r="E373" s="44" t="s">
        <v>88</v>
      </c>
      <c r="F373" s="44" t="s">
        <v>49</v>
      </c>
      <c r="G373" s="135"/>
      <c r="H373" s="54"/>
      <c r="J373" s="4"/>
      <c r="K373" s="146"/>
      <c r="L373" s="146"/>
      <c r="M373" s="146"/>
      <c r="N373" s="146"/>
      <c r="O373" s="32"/>
      <c r="P373" s="148"/>
    </row>
    <row r="374" spans="1:16" ht="25.5">
      <c r="A374" s="8">
        <v>1</v>
      </c>
      <c r="B374" s="9" t="s">
        <v>1</v>
      </c>
      <c r="C374" s="19"/>
      <c r="D374" s="19"/>
      <c r="E374" s="19"/>
      <c r="F374" s="19"/>
      <c r="G374" s="10">
        <f t="shared" ref="G374:G386" si="106">SUM(C374:D374)</f>
        <v>0</v>
      </c>
      <c r="H374" s="75"/>
      <c r="I374" s="51" t="str">
        <f t="shared" ref="I374:I386" si="107">IF(C374&lt;&gt;0,AND(D374&lt;C374,E374&lt;D374,F374&lt;E374),"")</f>
        <v/>
      </c>
      <c r="J374" s="4"/>
      <c r="K374" s="40" t="str">
        <f>IF(C374&lt;&gt;0,IF(AND(C374&lt;C355),"Preço Ok Coluna (A) Faixa 1","ERRO Preço Coluna (A) Faixa 1"),"Lançar Preço Coluna (A) Faixa 1")</f>
        <v>Lançar Preço Coluna (A) Faixa 1</v>
      </c>
      <c r="L374" s="40" t="str">
        <f>IF(D374&lt;&gt;0,IF(AND(D374&lt;D355),"Preço Ok Coluna (B) Faixa 1","ERRO Preço Coluna (B) Faixa 1"),"Lançar Preço Coluna (B) Faixa 1")</f>
        <v>Lançar Preço Coluna (B) Faixa 1</v>
      </c>
      <c r="M374" s="40" t="str">
        <f>IF(E374&lt;&gt;0,IF(AND(E374&lt;E355),"Preço Ok Coluna (C) Faixa 1","ERRO Preço Coluna (C) Faixa 1"),"Lançar Preço Coluna (C) Faixa 1")</f>
        <v>Lançar Preço Coluna (C) Faixa 1</v>
      </c>
      <c r="N374" s="40" t="str">
        <f>IF(F374&lt;&gt;0,IF(AND(F374&lt;F355),"Preço Ok Coluna (D) Faixa 1","ERRO Preço Coluna (D) Faixa 1"),"Lançar Preço Coluna (D) Faixa 1")</f>
        <v>Lançar Preço Coluna (D) Faixa 1</v>
      </c>
      <c r="O374" s="40"/>
      <c r="P374" s="31" t="str">
        <f>IF(F374&lt;&gt;"",IF(I374=TRUE,"Preços OK na Faixa 1","ERRO Preços na Faixa 1"),"Lançar Preços na Faixa 1")</f>
        <v>Lançar Preços na Faixa 1</v>
      </c>
    </row>
    <row r="375" spans="1:16" ht="25.5">
      <c r="A375" s="11">
        <v>2</v>
      </c>
      <c r="B375" s="12" t="s">
        <v>2</v>
      </c>
      <c r="C375" s="19"/>
      <c r="D375" s="19"/>
      <c r="E375" s="19"/>
      <c r="F375" s="19"/>
      <c r="G375" s="10">
        <f t="shared" si="106"/>
        <v>0</v>
      </c>
      <c r="H375" s="75"/>
      <c r="I375" s="51" t="str">
        <f t="shared" si="107"/>
        <v/>
      </c>
      <c r="J375" s="4"/>
      <c r="K375" s="40" t="str">
        <f>IF(C375&lt;&gt;0,IF(AND(C375&lt;C356),"Preço Ok Coluna (A) Faixa 1","ERRO Preço Coluna (A) Faixa 1"),"Lançar Preço Coluna (A) Faixa 1")</f>
        <v>Lançar Preço Coluna (A) Faixa 1</v>
      </c>
      <c r="L375" s="40" t="str">
        <f>IF(D375&lt;&gt;0,IF(AND(D375&lt;D356),"Preço Ok Coluna (B) Faixa 1","ERRO Preço Coluna (B) Faixa 1"),"Lançar Preço Coluna (B) Faixa 1")</f>
        <v>Lançar Preço Coluna (B) Faixa 1</v>
      </c>
      <c r="M375" s="40" t="str">
        <f>IF(E375&lt;&gt;0,IF(AND(E375&lt;E356),"Preço Ok Coluna (C) Faixa 1","ERRO Preço Coluna (C) Faixa 1"),"Lançar Preço Coluna (C) Faixa 1")</f>
        <v>Lançar Preço Coluna (C) Faixa 1</v>
      </c>
      <c r="N375" s="40" t="str">
        <f>IF(F375&lt;&gt;0,IF(AND(F375&lt;F356),"Preço Ok Coluna (D) Faixa 1","ERRO Preço Coluna (D) Faixa 1"),"Lançar Preço Coluna (D) Faixa 1")</f>
        <v>Lançar Preço Coluna (D) Faixa 1</v>
      </c>
      <c r="O375" s="33"/>
      <c r="P375" s="31" t="str">
        <f>IF(F375&lt;&gt;"",IF(I375=TRUE,"Preços OK na Faixa 2","ERRO Preços na Faixa 2"),"Lançar Preços na Faixa 2")</f>
        <v>Lançar Preços na Faixa 2</v>
      </c>
    </row>
    <row r="376" spans="1:16" ht="25.5">
      <c r="A376" s="11">
        <v>3</v>
      </c>
      <c r="B376" s="12" t="s">
        <v>3</v>
      </c>
      <c r="C376" s="19"/>
      <c r="D376" s="19"/>
      <c r="E376" s="19"/>
      <c r="F376" s="19"/>
      <c r="G376" s="10">
        <f t="shared" si="106"/>
        <v>0</v>
      </c>
      <c r="H376" s="75"/>
      <c r="I376" s="51" t="str">
        <f t="shared" si="107"/>
        <v/>
      </c>
      <c r="J376" s="4"/>
      <c r="K376" s="40" t="str">
        <f t="shared" ref="K376:K386" si="108">IF(C376&lt;&gt;0,IF(AND(C376&lt;C357),"Preço Ok Coluna (A) Faixa 1","ERRO Preço Coluna (A) Faixa 1"),"Lançar Preço Coluna (A) Faixa 1")</f>
        <v>Lançar Preço Coluna (A) Faixa 1</v>
      </c>
      <c r="L376" s="40" t="str">
        <f t="shared" ref="L376:L386" si="109">IF(D376&lt;&gt;0,IF(AND(D376&lt;D357),"Preço Ok Coluna (B) Faixa 1","ERRO Preço Coluna (B) Faixa 1"),"Lançar Preço Coluna (B) Faixa 1")</f>
        <v>Lançar Preço Coluna (B) Faixa 1</v>
      </c>
      <c r="M376" s="40" t="str">
        <f t="shared" ref="M376:M386" si="110">IF(E376&lt;&gt;0,IF(AND(E376&lt;E357),"Preço Ok Coluna (C) Faixa 1","ERRO Preço Coluna (C) Faixa 1"),"Lançar Preço Coluna (C) Faixa 1")</f>
        <v>Lançar Preço Coluna (C) Faixa 1</v>
      </c>
      <c r="N376" s="40" t="str">
        <f t="shared" ref="N376:N386" si="111">IF(F376&lt;&gt;0,IF(AND(F376&lt;F357),"Preço Ok Coluna (D) Faixa 1","ERRO Preço Coluna (D) Faixa 1"),"Lançar Preço Coluna (D) Faixa 1")</f>
        <v>Lançar Preço Coluna (D) Faixa 1</v>
      </c>
      <c r="O376" s="33"/>
      <c r="P376" s="31" t="str">
        <f>IF(F376&lt;&gt;"",IF(I376=TRUE,"Preços OK na Faixa 3","ERRO Preços na Faixa 3"),"Lançar Preços na Faixa 3")</f>
        <v>Lançar Preços na Faixa 3</v>
      </c>
    </row>
    <row r="377" spans="1:16" ht="25.5">
      <c r="A377" s="11">
        <v>4</v>
      </c>
      <c r="B377" s="12" t="s">
        <v>4</v>
      </c>
      <c r="C377" s="19"/>
      <c r="D377" s="19"/>
      <c r="E377" s="19"/>
      <c r="F377" s="19"/>
      <c r="G377" s="10">
        <f t="shared" si="106"/>
        <v>0</v>
      </c>
      <c r="H377" s="75"/>
      <c r="I377" s="51" t="str">
        <f t="shared" si="107"/>
        <v/>
      </c>
      <c r="J377" s="4"/>
      <c r="K377" s="40" t="str">
        <f t="shared" si="108"/>
        <v>Lançar Preço Coluna (A) Faixa 1</v>
      </c>
      <c r="L377" s="40" t="str">
        <f t="shared" si="109"/>
        <v>Lançar Preço Coluna (B) Faixa 1</v>
      </c>
      <c r="M377" s="40" t="str">
        <f t="shared" si="110"/>
        <v>Lançar Preço Coluna (C) Faixa 1</v>
      </c>
      <c r="N377" s="40" t="str">
        <f t="shared" si="111"/>
        <v>Lançar Preço Coluna (D) Faixa 1</v>
      </c>
      <c r="O377" s="33"/>
      <c r="P377" s="31" t="str">
        <f>IF(F377&lt;&gt;"",IF(I377=TRUE,"Preços OK na Faixa 4","ERRO Preços na Faixa 4"),"Lançar Preços na Faixa 4")</f>
        <v>Lançar Preços na Faixa 4</v>
      </c>
    </row>
    <row r="378" spans="1:16" ht="25.5">
      <c r="A378" s="11">
        <v>5</v>
      </c>
      <c r="B378" s="12" t="s">
        <v>5</v>
      </c>
      <c r="C378" s="19"/>
      <c r="D378" s="19"/>
      <c r="E378" s="19"/>
      <c r="F378" s="19"/>
      <c r="G378" s="10">
        <f t="shared" si="106"/>
        <v>0</v>
      </c>
      <c r="H378" s="75"/>
      <c r="I378" s="51" t="str">
        <f t="shared" si="107"/>
        <v/>
      </c>
      <c r="J378" s="4"/>
      <c r="K378" s="40" t="str">
        <f t="shared" si="108"/>
        <v>Lançar Preço Coluna (A) Faixa 1</v>
      </c>
      <c r="L378" s="40" t="str">
        <f t="shared" si="109"/>
        <v>Lançar Preço Coluna (B) Faixa 1</v>
      </c>
      <c r="M378" s="40" t="str">
        <f t="shared" si="110"/>
        <v>Lançar Preço Coluna (C) Faixa 1</v>
      </c>
      <c r="N378" s="40" t="str">
        <f t="shared" si="111"/>
        <v>Lançar Preço Coluna (D) Faixa 1</v>
      </c>
      <c r="O378" s="33"/>
      <c r="P378" s="31" t="str">
        <f>IF(F378&lt;&gt;"",IF(I378=TRUE,"Preços OK na Faixa 5","ERRO Preços na Faixa 5"),"Lançar Preços na Faixa 5")</f>
        <v>Lançar Preços na Faixa 5</v>
      </c>
    </row>
    <row r="379" spans="1:16" ht="25.5">
      <c r="A379" s="11">
        <v>6</v>
      </c>
      <c r="B379" s="12" t="s">
        <v>6</v>
      </c>
      <c r="C379" s="19"/>
      <c r="D379" s="19"/>
      <c r="E379" s="19"/>
      <c r="F379" s="19"/>
      <c r="G379" s="10">
        <f t="shared" si="106"/>
        <v>0</v>
      </c>
      <c r="H379" s="75"/>
      <c r="I379" s="51" t="str">
        <f t="shared" si="107"/>
        <v/>
      </c>
      <c r="J379" s="4"/>
      <c r="K379" s="40" t="str">
        <f t="shared" si="108"/>
        <v>Lançar Preço Coluna (A) Faixa 1</v>
      </c>
      <c r="L379" s="40" t="str">
        <f t="shared" si="109"/>
        <v>Lançar Preço Coluna (B) Faixa 1</v>
      </c>
      <c r="M379" s="40" t="str">
        <f t="shared" si="110"/>
        <v>Lançar Preço Coluna (C) Faixa 1</v>
      </c>
      <c r="N379" s="40" t="str">
        <f t="shared" si="111"/>
        <v>Lançar Preço Coluna (D) Faixa 1</v>
      </c>
      <c r="O379" s="33"/>
      <c r="P379" s="31" t="str">
        <f>IF(F379&lt;&gt;"",IF(I379=TRUE,"Preços OK na Faixa 6","ERRO Preços na Faixa 6"),"Lançar Preços na Faixa 6")</f>
        <v>Lançar Preços na Faixa 6</v>
      </c>
    </row>
    <row r="380" spans="1:16" ht="25.5">
      <c r="A380" s="11">
        <v>7</v>
      </c>
      <c r="B380" s="12" t="s">
        <v>7</v>
      </c>
      <c r="C380" s="19"/>
      <c r="D380" s="19"/>
      <c r="E380" s="19"/>
      <c r="F380" s="19"/>
      <c r="G380" s="10">
        <f t="shared" si="106"/>
        <v>0</v>
      </c>
      <c r="H380" s="75"/>
      <c r="I380" s="51" t="str">
        <f t="shared" si="107"/>
        <v/>
      </c>
      <c r="J380" s="4"/>
      <c r="K380" s="40" t="str">
        <f t="shared" si="108"/>
        <v>Lançar Preço Coluna (A) Faixa 1</v>
      </c>
      <c r="L380" s="40" t="str">
        <f t="shared" si="109"/>
        <v>Lançar Preço Coluna (B) Faixa 1</v>
      </c>
      <c r="M380" s="40" t="str">
        <f t="shared" si="110"/>
        <v>Lançar Preço Coluna (C) Faixa 1</v>
      </c>
      <c r="N380" s="40" t="str">
        <f t="shared" si="111"/>
        <v>Lançar Preço Coluna (D) Faixa 1</v>
      </c>
      <c r="O380" s="33"/>
      <c r="P380" s="31" t="str">
        <f>IF(F380&lt;&gt;"",IF(I380=TRUE,"Preços OK na Faixa 7","ERRO Preços na Faixa 7"),"Lançar Preços na Faixa 7")</f>
        <v>Lançar Preços na Faixa 7</v>
      </c>
    </row>
    <row r="381" spans="1:16" ht="25.5">
      <c r="A381" s="11">
        <v>8</v>
      </c>
      <c r="B381" s="12" t="s">
        <v>8</v>
      </c>
      <c r="C381" s="19"/>
      <c r="D381" s="19"/>
      <c r="E381" s="19"/>
      <c r="F381" s="19"/>
      <c r="G381" s="10">
        <f t="shared" si="106"/>
        <v>0</v>
      </c>
      <c r="H381" s="75"/>
      <c r="I381" s="51" t="str">
        <f t="shared" si="107"/>
        <v/>
      </c>
      <c r="J381" s="4"/>
      <c r="K381" s="40" t="str">
        <f t="shared" si="108"/>
        <v>Lançar Preço Coluna (A) Faixa 1</v>
      </c>
      <c r="L381" s="40" t="str">
        <f t="shared" si="109"/>
        <v>Lançar Preço Coluna (B) Faixa 1</v>
      </c>
      <c r="M381" s="40" t="str">
        <f t="shared" si="110"/>
        <v>Lançar Preço Coluna (C) Faixa 1</v>
      </c>
      <c r="N381" s="40" t="str">
        <f t="shared" si="111"/>
        <v>Lançar Preço Coluna (D) Faixa 1</v>
      </c>
      <c r="O381" s="33"/>
      <c r="P381" s="31" t="str">
        <f>IF(F381&lt;&gt;"",IF(I381=TRUE,"Preços OK na Faixa 8","ERRO Preços na Faixa 8"),"Lançar Preços na Faixa 8")</f>
        <v>Lançar Preços na Faixa 8</v>
      </c>
    </row>
    <row r="382" spans="1:16" ht="25.5">
      <c r="A382" s="11">
        <v>9</v>
      </c>
      <c r="B382" s="12" t="s">
        <v>9</v>
      </c>
      <c r="C382" s="19"/>
      <c r="D382" s="19"/>
      <c r="E382" s="19"/>
      <c r="F382" s="19"/>
      <c r="G382" s="10">
        <f t="shared" si="106"/>
        <v>0</v>
      </c>
      <c r="H382" s="75"/>
      <c r="I382" s="51" t="str">
        <f t="shared" si="107"/>
        <v/>
      </c>
      <c r="J382" s="4"/>
      <c r="K382" s="40" t="str">
        <f t="shared" si="108"/>
        <v>Lançar Preço Coluna (A) Faixa 1</v>
      </c>
      <c r="L382" s="40" t="str">
        <f t="shared" si="109"/>
        <v>Lançar Preço Coluna (B) Faixa 1</v>
      </c>
      <c r="M382" s="40" t="str">
        <f t="shared" si="110"/>
        <v>Lançar Preço Coluna (C) Faixa 1</v>
      </c>
      <c r="N382" s="40" t="str">
        <f t="shared" si="111"/>
        <v>Lançar Preço Coluna (D) Faixa 1</v>
      </c>
      <c r="O382" s="33"/>
      <c r="P382" s="31" t="str">
        <f>IF(F382&lt;&gt;"",IF(I382=TRUE,"Preços OK na Faixa 9","ERRO Preços na Faixa 9"),"Lançar Preços na Faixa 9")</f>
        <v>Lançar Preços na Faixa 9</v>
      </c>
    </row>
    <row r="383" spans="1:16" ht="25.5">
      <c r="A383" s="11">
        <v>10</v>
      </c>
      <c r="B383" s="12" t="s">
        <v>10</v>
      </c>
      <c r="C383" s="19"/>
      <c r="D383" s="19"/>
      <c r="E383" s="19"/>
      <c r="F383" s="19"/>
      <c r="G383" s="10">
        <f t="shared" si="106"/>
        <v>0</v>
      </c>
      <c r="H383" s="75"/>
      <c r="I383" s="51" t="str">
        <f t="shared" si="107"/>
        <v/>
      </c>
      <c r="J383" s="4"/>
      <c r="K383" s="40" t="str">
        <f t="shared" si="108"/>
        <v>Lançar Preço Coluna (A) Faixa 1</v>
      </c>
      <c r="L383" s="40" t="str">
        <f t="shared" si="109"/>
        <v>Lançar Preço Coluna (B) Faixa 1</v>
      </c>
      <c r="M383" s="40" t="str">
        <f t="shared" si="110"/>
        <v>Lançar Preço Coluna (C) Faixa 1</v>
      </c>
      <c r="N383" s="40" t="str">
        <f t="shared" si="111"/>
        <v>Lançar Preço Coluna (D) Faixa 1</v>
      </c>
      <c r="O383" s="33"/>
      <c r="P383" s="31" t="str">
        <f>IF(F383&lt;&gt;"",IF(I383=TRUE,"Preços OK na Faixa 10","ERRO Preços na Faixa 10"),"Lançar Preços na Faixa 10")</f>
        <v>Lançar Preços na Faixa 10</v>
      </c>
    </row>
    <row r="384" spans="1:16" ht="25.5">
      <c r="A384" s="11">
        <v>11</v>
      </c>
      <c r="B384" s="12" t="s">
        <v>11</v>
      </c>
      <c r="C384" s="19"/>
      <c r="D384" s="19"/>
      <c r="E384" s="19"/>
      <c r="F384" s="19"/>
      <c r="G384" s="10">
        <f t="shared" si="106"/>
        <v>0</v>
      </c>
      <c r="H384" s="75"/>
      <c r="I384" s="51" t="str">
        <f t="shared" si="107"/>
        <v/>
      </c>
      <c r="J384" s="4"/>
      <c r="K384" s="40" t="str">
        <f t="shared" si="108"/>
        <v>Lançar Preço Coluna (A) Faixa 1</v>
      </c>
      <c r="L384" s="40" t="str">
        <f t="shared" si="109"/>
        <v>Lançar Preço Coluna (B) Faixa 1</v>
      </c>
      <c r="M384" s="40" t="str">
        <f t="shared" si="110"/>
        <v>Lançar Preço Coluna (C) Faixa 1</v>
      </c>
      <c r="N384" s="40" t="str">
        <f t="shared" si="111"/>
        <v>Lançar Preço Coluna (D) Faixa 1</v>
      </c>
      <c r="O384" s="33"/>
      <c r="P384" s="31" t="str">
        <f>IF(F384&lt;&gt;"",IF(I384=TRUE,"Preços OK na Faixa 11","ERRO Preços na Faixa 11"),"Lançar Preços na Faixa 11")</f>
        <v>Lançar Preços na Faixa 11</v>
      </c>
    </row>
    <row r="385" spans="1:19" ht="25.5">
      <c r="A385" s="11">
        <v>12</v>
      </c>
      <c r="B385" s="12" t="s">
        <v>12</v>
      </c>
      <c r="C385" s="19"/>
      <c r="D385" s="19"/>
      <c r="E385" s="19"/>
      <c r="F385" s="19"/>
      <c r="G385" s="10">
        <f t="shared" si="106"/>
        <v>0</v>
      </c>
      <c r="H385" s="75"/>
      <c r="I385" s="51" t="str">
        <f t="shared" si="107"/>
        <v/>
      </c>
      <c r="J385" s="4"/>
      <c r="K385" s="40" t="str">
        <f t="shared" si="108"/>
        <v>Lançar Preço Coluna (A) Faixa 1</v>
      </c>
      <c r="L385" s="40" t="str">
        <f t="shared" si="109"/>
        <v>Lançar Preço Coluna (B) Faixa 1</v>
      </c>
      <c r="M385" s="40" t="str">
        <f t="shared" si="110"/>
        <v>Lançar Preço Coluna (C) Faixa 1</v>
      </c>
      <c r="N385" s="40" t="str">
        <f t="shared" si="111"/>
        <v>Lançar Preço Coluna (D) Faixa 1</v>
      </c>
      <c r="O385" s="33"/>
      <c r="P385" s="36" t="str">
        <f>IF(F385&lt;&gt;"",IF(I385=TRUE,"Preços OK na Faixa 12","ERRO Preços na Faixa 12"),"Lançar Preços na Faixa 12")</f>
        <v>Lançar Preços na Faixa 12</v>
      </c>
    </row>
    <row r="386" spans="1:19" ht="26.25" thickBot="1">
      <c r="A386" s="46">
        <v>13</v>
      </c>
      <c r="B386" s="47" t="s">
        <v>13</v>
      </c>
      <c r="C386" s="48"/>
      <c r="D386" s="48"/>
      <c r="E386" s="48"/>
      <c r="F386" s="48"/>
      <c r="G386" s="49">
        <f t="shared" si="106"/>
        <v>0</v>
      </c>
      <c r="H386" s="75">
        <f>SUM(G374:G386)</f>
        <v>0</v>
      </c>
      <c r="I386" s="51" t="str">
        <f t="shared" si="107"/>
        <v/>
      </c>
      <c r="J386" s="4"/>
      <c r="K386" s="40" t="str">
        <f t="shared" si="108"/>
        <v>Lançar Preço Coluna (A) Faixa 1</v>
      </c>
      <c r="L386" s="40" t="str">
        <f t="shared" si="109"/>
        <v>Lançar Preço Coluna (B) Faixa 1</v>
      </c>
      <c r="M386" s="40" t="str">
        <f t="shared" si="110"/>
        <v>Lançar Preço Coluna (C) Faixa 1</v>
      </c>
      <c r="N386" s="40" t="str">
        <f t="shared" si="111"/>
        <v>Lançar Preço Coluna (D) Faixa 1</v>
      </c>
      <c r="O386" s="39"/>
      <c r="P386" s="36" t="str">
        <f>IF(F386&lt;&gt;"",IF(I386=TRUE,"Preços OK na Faixa 13","ERRO Preços na Faixa 13"),"Lançar Preços na Faixa 13")</f>
        <v>Lançar Preços na Faixa 13</v>
      </c>
    </row>
    <row r="387" spans="1:19" ht="21.75" customHeight="1">
      <c r="A387" s="37"/>
      <c r="B387" s="37"/>
      <c r="G387" s="17"/>
      <c r="H387" s="75"/>
      <c r="J387" s="34"/>
      <c r="K387" s="35"/>
      <c r="L387" s="35"/>
      <c r="M387" s="35"/>
      <c r="N387" s="35"/>
      <c r="O387" s="35"/>
      <c r="P387" s="35"/>
      <c r="Q387" s="38"/>
      <c r="R387" s="38"/>
      <c r="S387" s="38"/>
    </row>
    <row r="388" spans="1:19" ht="88.5" customHeight="1">
      <c r="A388" s="159" t="s">
        <v>94</v>
      </c>
      <c r="B388" s="159"/>
      <c r="C388" s="159"/>
      <c r="D388" s="159"/>
      <c r="E388" s="159"/>
      <c r="F388" s="159"/>
      <c r="G388" s="159"/>
      <c r="H388" s="55"/>
      <c r="L388" s="1"/>
    </row>
    <row r="389" spans="1:19" ht="21.75" customHeight="1" thickBot="1">
      <c r="A389" s="6"/>
      <c r="B389" s="4"/>
      <c r="C389" s="4"/>
      <c r="D389" s="4"/>
      <c r="E389" s="4"/>
      <c r="F389" s="4"/>
      <c r="G389" s="4"/>
      <c r="H389" s="74"/>
      <c r="I389" s="51"/>
      <c r="J389" s="4"/>
      <c r="L389" s="1"/>
    </row>
    <row r="390" spans="1:19" s="63" customFormat="1" ht="30.75" customHeight="1" thickBot="1">
      <c r="A390" s="152" t="s">
        <v>33</v>
      </c>
      <c r="B390" s="153"/>
      <c r="C390" s="153"/>
      <c r="D390" s="153"/>
      <c r="E390" s="154"/>
      <c r="F390" s="154"/>
      <c r="G390" s="155"/>
      <c r="H390" s="58"/>
      <c r="I390" s="59"/>
      <c r="J390" s="60"/>
      <c r="K390" s="145" t="s">
        <v>50</v>
      </c>
      <c r="L390" s="145"/>
      <c r="M390" s="145"/>
      <c r="N390" s="145"/>
      <c r="O390" s="61"/>
      <c r="P390" s="147" t="s">
        <v>51</v>
      </c>
    </row>
    <row r="391" spans="1:19" ht="39.75" customHeight="1" thickBot="1">
      <c r="A391" s="156" t="s">
        <v>92</v>
      </c>
      <c r="B391" s="157"/>
      <c r="C391" s="157"/>
      <c r="D391" s="157"/>
      <c r="E391" s="157"/>
      <c r="F391" s="157"/>
      <c r="G391" s="158"/>
      <c r="H391" s="53"/>
      <c r="I391" s="51"/>
      <c r="J391" s="4"/>
      <c r="K391" s="145"/>
      <c r="L391" s="145"/>
      <c r="M391" s="145"/>
      <c r="N391" s="145"/>
      <c r="O391" s="18"/>
      <c r="P391" s="147"/>
    </row>
    <row r="392" spans="1:19" ht="13.5" customHeight="1" thickBot="1">
      <c r="A392" s="127" t="s">
        <v>37</v>
      </c>
      <c r="B392" s="127" t="s">
        <v>36</v>
      </c>
      <c r="C392" s="130" t="s">
        <v>45</v>
      </c>
      <c r="D392" s="131"/>
      <c r="E392" s="131"/>
      <c r="F392" s="132"/>
      <c r="G392" s="133" t="s">
        <v>89</v>
      </c>
      <c r="H392" s="54"/>
      <c r="I392" s="51"/>
      <c r="J392" s="4"/>
      <c r="K392" s="145"/>
      <c r="L392" s="145"/>
      <c r="M392" s="145"/>
      <c r="N392" s="145"/>
      <c r="O392" s="18"/>
      <c r="P392" s="147"/>
    </row>
    <row r="393" spans="1:19" ht="13.5" customHeight="1" thickBot="1">
      <c r="A393" s="128"/>
      <c r="B393" s="128"/>
      <c r="C393" s="21" t="s">
        <v>41</v>
      </c>
      <c r="D393" s="20" t="s">
        <v>42</v>
      </c>
      <c r="E393" s="20" t="s">
        <v>43</v>
      </c>
      <c r="F393" s="20" t="s">
        <v>44</v>
      </c>
      <c r="G393" s="134"/>
      <c r="H393" s="54"/>
      <c r="I393" s="51"/>
      <c r="J393" s="4"/>
      <c r="K393" s="145"/>
      <c r="L393" s="145"/>
      <c r="M393" s="145"/>
      <c r="N393" s="145"/>
      <c r="O393" s="18"/>
      <c r="P393" s="147"/>
    </row>
    <row r="394" spans="1:19" ht="39" customHeight="1" thickBot="1">
      <c r="A394" s="129"/>
      <c r="B394" s="129"/>
      <c r="C394" s="43" t="s">
        <v>87</v>
      </c>
      <c r="D394" s="44" t="s">
        <v>47</v>
      </c>
      <c r="E394" s="44" t="s">
        <v>88</v>
      </c>
      <c r="F394" s="44" t="s">
        <v>49</v>
      </c>
      <c r="G394" s="135"/>
      <c r="H394" s="54"/>
      <c r="I394" s="51"/>
      <c r="J394" s="4"/>
      <c r="K394" s="146"/>
      <c r="L394" s="146"/>
      <c r="M394" s="146"/>
      <c r="N394" s="146"/>
      <c r="O394" s="32"/>
      <c r="P394" s="148"/>
    </row>
    <row r="395" spans="1:19" ht="25.5">
      <c r="A395" s="22">
        <v>1</v>
      </c>
      <c r="B395" s="26" t="s">
        <v>1</v>
      </c>
      <c r="C395" s="25"/>
      <c r="D395" s="19"/>
      <c r="E395" s="19"/>
      <c r="F395" s="19"/>
      <c r="G395" s="10">
        <f t="shared" ref="G395:G407" si="112">SUM(C395:D395)</f>
        <v>0</v>
      </c>
      <c r="H395" s="75"/>
      <c r="I395" s="51" t="str">
        <f t="shared" ref="I395:I407" si="113">IF(C395&lt;&gt;0,AND(D395&lt;C395,E395&lt;D395,F395&lt;E395),"")</f>
        <v/>
      </c>
      <c r="J395" s="4"/>
      <c r="K395" s="33" t="str">
        <f>IF(C395&lt;&gt;0,"Preço OK Coluna (A) Faixa 1","Lançar Preço Coluna (A) Faixa 1")</f>
        <v>Lançar Preço Coluna (A) Faixa 1</v>
      </c>
      <c r="L395" s="33" t="str">
        <f>IF(D395&lt;&gt;0,"Preço OK Coluna (B) Faixa 1","Lançar Preço Coluna (B) Faixa 1")</f>
        <v>Lançar Preço Coluna (B) Faixa 1</v>
      </c>
      <c r="M395" s="33" t="str">
        <f>IF(E395&lt;&gt;0,"Preço OK Coluna (C) Faixa 1","Lançar Preço Coluna (C) Faixa 1")</f>
        <v>Lançar Preço Coluna (C) Faixa 1</v>
      </c>
      <c r="N395" s="33" t="str">
        <f>IF(F395&lt;&gt;0,"Preço OK Coluna (D) Faixa 1","Lançar Preço Coluna (D) Faixa 1")</f>
        <v>Lançar Preço Coluna (D) Faixa 1</v>
      </c>
      <c r="O395" s="35"/>
      <c r="P395" s="31" t="str">
        <f>IF(F395&lt;&gt;"",IF(I395=TRUE,"Preços OK na Faixa 1","ERRO Preços na Faixa 1"),"Lançar Preços na Faixa 1")</f>
        <v>Lançar Preços na Faixa 1</v>
      </c>
    </row>
    <row r="396" spans="1:19" ht="25.5">
      <c r="A396" s="23">
        <v>2</v>
      </c>
      <c r="B396" s="27" t="s">
        <v>2</v>
      </c>
      <c r="C396" s="25"/>
      <c r="D396" s="19"/>
      <c r="E396" s="19"/>
      <c r="F396" s="19"/>
      <c r="G396" s="10">
        <f t="shared" si="112"/>
        <v>0</v>
      </c>
      <c r="H396" s="75"/>
      <c r="I396" s="51" t="str">
        <f t="shared" si="113"/>
        <v/>
      </c>
      <c r="J396" s="4"/>
      <c r="K396" s="33" t="str">
        <f>IF(C396&lt;&gt;0,IF(AND(C396&lt;C395),"Preço Ok Coluna (A) Faixa 2","ERRO Preço Coluna (A) Faixa 2"),"Lançar Preço Coluna (A) Faixa 2")</f>
        <v>Lançar Preço Coluna (A) Faixa 2</v>
      </c>
      <c r="L396" s="33" t="str">
        <f>IF(D396&lt;&gt;0,IF(AND(D396&lt;D395),"Preço Ok Coluna (B) Faixa 2","ERRO Preço Coluna (B) Faixa 2"),"Lançar Preço Coluna (B) Faixa 2")</f>
        <v>Lançar Preço Coluna (B) Faixa 2</v>
      </c>
      <c r="M396" s="33" t="str">
        <f>IF(E396&lt;&gt;0,IF(AND(E396&lt;E395),"Preço Ok Coluna (C) Faixa 2","ERRO Preço Coluna (C) Faixa 2"),"Lançar Preço Coluna (C) Faixa 2")</f>
        <v>Lançar Preço Coluna (C) Faixa 2</v>
      </c>
      <c r="N396" s="33" t="str">
        <f>IF(F396&lt;&gt;0,IF(AND(F396&lt;F395),"Preço Ok Coluna (D) Faixa 2","ERRO Preço Coluna (D) Faixa 2"),"Lançar Preço Coluna (D) Faixa 2")</f>
        <v>Lançar Preço Coluna (D) Faixa 2</v>
      </c>
      <c r="O396" s="35"/>
      <c r="P396" s="31" t="str">
        <f>IF(F396&lt;&gt;"",IF(I396=TRUE,"Preços OK na Faixa 2","ERRO Preços na Faixa 2"),"Lançar Preços na Faixa 2")</f>
        <v>Lançar Preços na Faixa 2</v>
      </c>
    </row>
    <row r="397" spans="1:19" ht="25.5">
      <c r="A397" s="23">
        <v>3</v>
      </c>
      <c r="B397" s="27" t="s">
        <v>3</v>
      </c>
      <c r="C397" s="25"/>
      <c r="D397" s="19"/>
      <c r="E397" s="19"/>
      <c r="F397" s="19"/>
      <c r="G397" s="10">
        <f t="shared" si="112"/>
        <v>0</v>
      </c>
      <c r="H397" s="75"/>
      <c r="I397" s="51" t="str">
        <f t="shared" si="113"/>
        <v/>
      </c>
      <c r="J397" s="4"/>
      <c r="K397" s="33" t="str">
        <f>IF(C397&lt;&gt;0,IF(AND(C397&lt;C396),"Preço Ok Coluna (A) Faixa 3","ERRO Preço Coluna (A) Faixa 3"),"Lançar Preço Coluna (A) Faixa 3")</f>
        <v>Lançar Preço Coluna (A) Faixa 3</v>
      </c>
      <c r="L397" s="33" t="str">
        <f>IF(D397&lt;&gt;0,IF(AND(D397&lt;D396),"Preço Ok Coluna (B) Faixa 3","ERRO Preço Coluna (B) Faixa 3"),"Lançar Preço Coluna (B) Faixa 3")</f>
        <v>Lançar Preço Coluna (B) Faixa 3</v>
      </c>
      <c r="M397" s="33" t="str">
        <f>IF(E397&lt;&gt;0,IF(AND(E397&lt;E396),"Preço Ok Coluna (C) Faixa 3","ERRO Preço Coluna (C) Faixa 3"),"Lançar Preço Coluna (C) Faixa3")</f>
        <v>Lançar Preço Coluna (C) Faixa3</v>
      </c>
      <c r="N397" s="33" t="str">
        <f>IF(F397&lt;&gt;0,IF(AND(F397&lt;F396),"Preço Ok Coluna (D) Faixa 3","ERRO Preço Coluna (D) Faixa 3"),"Lançar Preço Coluna (D) Faixa 3")</f>
        <v>Lançar Preço Coluna (D) Faixa 3</v>
      </c>
      <c r="O397" s="35"/>
      <c r="P397" s="31" t="str">
        <f>IF(F397&lt;&gt;"",IF(I397=TRUE,"Preços OK na Faixa 3","ERRO Preços na Faixa 3"),"Lançar Preços na Faixa 3")</f>
        <v>Lançar Preços na Faixa 3</v>
      </c>
    </row>
    <row r="398" spans="1:19" ht="25.5">
      <c r="A398" s="23">
        <v>4</v>
      </c>
      <c r="B398" s="27" t="s">
        <v>4</v>
      </c>
      <c r="C398" s="25"/>
      <c r="D398" s="19"/>
      <c r="E398" s="19"/>
      <c r="F398" s="19"/>
      <c r="G398" s="10">
        <f t="shared" si="112"/>
        <v>0</v>
      </c>
      <c r="H398" s="75"/>
      <c r="I398" s="51" t="str">
        <f t="shared" si="113"/>
        <v/>
      </c>
      <c r="J398" s="4"/>
      <c r="K398" s="33" t="str">
        <f>IF(C398&lt;&gt;0,IF(AND(C398&lt;C397),"Preço Ok Coluna (A) Faixa 4","ERRO Preço Coluna (A) Faixa 4"),"Lançar Preço Coluna (A) Faixa 4")</f>
        <v>Lançar Preço Coluna (A) Faixa 4</v>
      </c>
      <c r="L398" s="33" t="str">
        <f>IF(D398&lt;&gt;0,IF(AND(D398&lt;D397),"Preço Ok Coluna (B) Faixa 4","ERRO Preço Coluna (B) Faixa 4"),"Lançar Preço Coluna (B) Faixa 4")</f>
        <v>Lançar Preço Coluna (B) Faixa 4</v>
      </c>
      <c r="M398" s="33" t="str">
        <f>IF(E398&lt;&gt;0,IF(AND(E398&lt;E397),"Preço Ok Coluna (C) Faixa 4","ERRO Preço Coluna (C) Faixa 4"),"Lançar Preço Coluna (C) Faixa 4")</f>
        <v>Lançar Preço Coluna (C) Faixa 4</v>
      </c>
      <c r="N398" s="33" t="str">
        <f>IF(F398&lt;&gt;0,IF(AND(F398&lt;F397),"Preço Ok Coluna (D) Faixa 4","ERRO Preço Coluna (D) Faixa 4"),"Lançar Preço Coluna (D) Faixa 4")</f>
        <v>Lançar Preço Coluna (D) Faixa 4</v>
      </c>
      <c r="O398" s="35"/>
      <c r="P398" s="31" t="str">
        <f>IF(F398&lt;&gt;"",IF(I398=TRUE,"Preços OK na Faixa 4","ERRO Preços na Faixa 4"),"Lançar Preços na Faixa 4")</f>
        <v>Lançar Preços na Faixa 4</v>
      </c>
    </row>
    <row r="399" spans="1:19" ht="25.5">
      <c r="A399" s="23">
        <v>5</v>
      </c>
      <c r="B399" s="27" t="s">
        <v>5</v>
      </c>
      <c r="C399" s="25"/>
      <c r="D399" s="19"/>
      <c r="E399" s="19"/>
      <c r="F399" s="19"/>
      <c r="G399" s="10">
        <f t="shared" si="112"/>
        <v>0</v>
      </c>
      <c r="H399" s="75"/>
      <c r="I399" s="51" t="str">
        <f t="shared" si="113"/>
        <v/>
      </c>
      <c r="J399" s="4"/>
      <c r="K399" s="33" t="str">
        <f>IF(C399&lt;&gt;0,IF(AND(C399&lt;C398),"Preço Ok Coluna (A) Faixa 5","ERRO Preço Coluna (A) Faixa 5"),"Lançar Preço Coluna (A) Faixa 5")</f>
        <v>Lançar Preço Coluna (A) Faixa 5</v>
      </c>
      <c r="L399" s="33" t="str">
        <f>IF(D399&lt;&gt;0,IF(AND(D399&lt;D398),"Preço Ok Coluna (B) Faixa 5","ERRO Preço Coluna (B) Faixa 5"),"Lançar Preço Coluna (B) Faixa 5")</f>
        <v>Lançar Preço Coluna (B) Faixa 5</v>
      </c>
      <c r="M399" s="33" t="str">
        <f>IF(E399&lt;&gt;0,IF(AND(E399&lt;E398),"Preço Ok Coluna (C) Faixa 5","ERRO Preço Coluna (C) Faixa 5"),"Lançar Preço Coluna (C) Faixa 5")</f>
        <v>Lançar Preço Coluna (C) Faixa 5</v>
      </c>
      <c r="N399" s="33" t="str">
        <f>IF(F399&lt;&gt;0,IF(AND(F399&lt;F398),"Preço Ok Coluna (D) Faixa 5","ERRO Preço Coluna (D) Faixa 5"),"Lançar Preço Coluna (D) Faixa 5")</f>
        <v>Lançar Preço Coluna (D) Faixa 5</v>
      </c>
      <c r="O399" s="35"/>
      <c r="P399" s="31" t="str">
        <f>IF(F399&lt;&gt;"",IF(I399=TRUE,"Preços OK na Faixa 5","ERRO Preços na Faixa 5"),"Lançar Preços na Faixa 5")</f>
        <v>Lançar Preços na Faixa 5</v>
      </c>
    </row>
    <row r="400" spans="1:19" ht="25.5">
      <c r="A400" s="23">
        <v>6</v>
      </c>
      <c r="B400" s="27" t="s">
        <v>6</v>
      </c>
      <c r="C400" s="25"/>
      <c r="D400" s="19"/>
      <c r="E400" s="19"/>
      <c r="F400" s="19"/>
      <c r="G400" s="10">
        <f t="shared" si="112"/>
        <v>0</v>
      </c>
      <c r="H400" s="75"/>
      <c r="I400" s="51" t="str">
        <f t="shared" si="113"/>
        <v/>
      </c>
      <c r="J400" s="4"/>
      <c r="K400" s="33" t="str">
        <f>IF(C400&lt;&gt;0,IF(AND(C400&lt;C399),"Preço Ok Coluna (A) Faixa 6","ERRO Preço Coluna (A) Faixa 6"),"Lançar Preço Coluna (A) Faixa 6")</f>
        <v>Lançar Preço Coluna (A) Faixa 6</v>
      </c>
      <c r="L400" s="33" t="str">
        <f>IF(D400&lt;&gt;0,IF(AND(D400&lt;D399),"Preço Ok Coluna (B) Faixa 6","ERRO Preço Coluna (B) Faixa 6"),"Lançar Preço Coluna (B) Faixa 6")</f>
        <v>Lançar Preço Coluna (B) Faixa 6</v>
      </c>
      <c r="M400" s="33" t="str">
        <f>IF(E400&lt;&gt;0,IF(AND(E400&lt;E399),"Preço Ok Coluna (C) Faixa 6","ERRO Preço Coluna (C) Faixa 6"),"Lançar Preço Coluna (C) Faixa 6")</f>
        <v>Lançar Preço Coluna (C) Faixa 6</v>
      </c>
      <c r="N400" s="33" t="str">
        <f>IF(F400&lt;&gt;0,IF(AND(F400&lt;F399),"Preço Ok Coluna (D) Faixa 6","ERRO Preço Coluna (D) Faixa 6"),"Lançar Preço Coluna (D) Faixa 6")</f>
        <v>Lançar Preço Coluna (D) Faixa 6</v>
      </c>
      <c r="O400" s="35"/>
      <c r="P400" s="31" t="str">
        <f>IF(F400&lt;&gt;"",IF(I400=TRUE,"Preços OK na Faixa 6","ERRO Preços na Faixa 6"),"Lançar Preços na Faixa 6")</f>
        <v>Lançar Preços na Faixa 6</v>
      </c>
    </row>
    <row r="401" spans="1:16" ht="25.5">
      <c r="A401" s="23">
        <v>7</v>
      </c>
      <c r="B401" s="27" t="s">
        <v>7</v>
      </c>
      <c r="C401" s="25"/>
      <c r="D401" s="19"/>
      <c r="E401" s="19"/>
      <c r="F401" s="19"/>
      <c r="G401" s="10">
        <f t="shared" si="112"/>
        <v>0</v>
      </c>
      <c r="H401" s="75"/>
      <c r="I401" s="51" t="str">
        <f t="shared" si="113"/>
        <v/>
      </c>
      <c r="J401" s="4"/>
      <c r="K401" s="33" t="str">
        <f>IF(C401&lt;&gt;0,IF(AND(C401&lt;C400),"Preço Ok Coluna (A) Faixa 7","ERRO Preço Coluna (A) Faixa 7"),"Lançar Preço Coluna (A) Faixa 7")</f>
        <v>Lançar Preço Coluna (A) Faixa 7</v>
      </c>
      <c r="L401" s="33" t="str">
        <f>IF(D401&lt;&gt;0,IF(AND(D401&lt;D400),"Preço Ok Coluna (B) Faixa 7","ERRO Preço Coluna (B) Faixa 7"),"Lançar Preço Coluna (B) Faixa 7")</f>
        <v>Lançar Preço Coluna (B) Faixa 7</v>
      </c>
      <c r="M401" s="33" t="str">
        <f>IF(E401&lt;&gt;0,IF(AND(E401&lt;E400),"Preço Ok Coluna (C) Faixa 7","ERRO Preço Coluna (C) Faixa 7"),"Lançar Preço Coluna (C) Faixa 7")</f>
        <v>Lançar Preço Coluna (C) Faixa 7</v>
      </c>
      <c r="N401" s="33" t="str">
        <f>IF(F401&lt;&gt;0,IF(AND(F401&lt;F400),"Preço Ok Coluna (D) Faixa 7","ERRO Preço Coluna (D) Faixa 7"),"Lançar Preço Coluna (D) Faixa 7")</f>
        <v>Lançar Preço Coluna (D) Faixa 7</v>
      </c>
      <c r="O401" s="35"/>
      <c r="P401" s="31" t="str">
        <f>IF(F401&lt;&gt;"",IF(I401=TRUE,"Preços OK na Faixa 7","ERRO Preços na Faixa 7"),"Lançar Preços na Faixa 7")</f>
        <v>Lançar Preços na Faixa 7</v>
      </c>
    </row>
    <row r="402" spans="1:16" ht="25.5">
      <c r="A402" s="23">
        <v>8</v>
      </c>
      <c r="B402" s="27" t="s">
        <v>8</v>
      </c>
      <c r="C402" s="25"/>
      <c r="D402" s="19"/>
      <c r="E402" s="19"/>
      <c r="F402" s="19"/>
      <c r="G402" s="10">
        <f t="shared" si="112"/>
        <v>0</v>
      </c>
      <c r="H402" s="75"/>
      <c r="I402" s="51" t="str">
        <f t="shared" si="113"/>
        <v/>
      </c>
      <c r="J402" s="4"/>
      <c r="K402" s="33" t="str">
        <f>IF(C402&lt;&gt;0,IF(AND(C402&lt;C401),"Preço Ok Coluna (A) Faixa 8","ERRO Preço Coluna (A) Faixa 8"),"Lançar Preço Coluna (A) Faixa 8")</f>
        <v>Lançar Preço Coluna (A) Faixa 8</v>
      </c>
      <c r="L402" s="33" t="str">
        <f>IF(D402&lt;&gt;0,IF(AND(D402&lt;D401),"Preço Ok Coluna (B) Faixa 8","ERRO Preço Coluna (B) Faixa 8"),"Lançar Preço Coluna (B) Faixa 8")</f>
        <v>Lançar Preço Coluna (B) Faixa 8</v>
      </c>
      <c r="M402" s="33" t="str">
        <f>IF(E402&lt;&gt;0,IF(AND(E402&lt;E401),"Preço Ok Coluna (C) Faixa 8","ERRO Preço Coluna (C) Faixa 8"),"Lançar Preço Coluna (C) Faixa 8")</f>
        <v>Lançar Preço Coluna (C) Faixa 8</v>
      </c>
      <c r="N402" s="33" t="str">
        <f>IF(F402&lt;&gt;0,IF(AND(F402&lt;F401),"Preço Ok Coluna (D) Faixa 8","ERRO Preço Coluna (D) Faixa 8"),"Lançar Preço Coluna (D) Faixa 8")</f>
        <v>Lançar Preço Coluna (D) Faixa 8</v>
      </c>
      <c r="O402" s="35"/>
      <c r="P402" s="31" t="str">
        <f>IF(F402&lt;&gt;"",IF(I402=TRUE,"Preços OK na Faixa 8","ERRO Preços na Faixa 8"),"Lançar Preços na Faixa 8")</f>
        <v>Lançar Preços na Faixa 8</v>
      </c>
    </row>
    <row r="403" spans="1:16" ht="25.5">
      <c r="A403" s="23">
        <v>9</v>
      </c>
      <c r="B403" s="27" t="s">
        <v>9</v>
      </c>
      <c r="C403" s="25"/>
      <c r="D403" s="19"/>
      <c r="E403" s="19"/>
      <c r="F403" s="19"/>
      <c r="G403" s="10">
        <f t="shared" si="112"/>
        <v>0</v>
      </c>
      <c r="H403" s="75"/>
      <c r="I403" s="51" t="str">
        <f t="shared" si="113"/>
        <v/>
      </c>
      <c r="J403" s="4"/>
      <c r="K403" s="33" t="str">
        <f>IF(C403&lt;&gt;0,IF(AND(C403&lt;C402),"Preço Ok Coluna (A) Faixa 9","ERRO Preço Coluna (A) Faixa 9"),"Lançar Preço Coluna (A) Faixa 9")</f>
        <v>Lançar Preço Coluna (A) Faixa 9</v>
      </c>
      <c r="L403" s="33" t="str">
        <f>IF(D403&lt;&gt;0,IF(AND(D403&lt;D402),"Preço Ok Coluna (B) Faixa 9","ERRO Preço Coluna (B) Faixa 9"),"Lançar Preço Coluna (B) Faixa 9")</f>
        <v>Lançar Preço Coluna (B) Faixa 9</v>
      </c>
      <c r="M403" s="33" t="str">
        <f>IF(E403&lt;&gt;0,IF(AND(E403&lt;E402),"Preço Ok Coluna (C) Faixa 9","ERRO Preço Coluna (C) Faixa 9"),"Lançar Preço Coluna (C) Faixa 9")</f>
        <v>Lançar Preço Coluna (C) Faixa 9</v>
      </c>
      <c r="N403" s="33" t="str">
        <f>IF(F403&lt;&gt;0,IF(AND(F403&lt;F402),"Preço Ok Coluna (D) Faixa 9","ERRO Preço Coluna (D) Faixa 9"),"Lançar Preço Coluna (D) Faixa 9")</f>
        <v>Lançar Preço Coluna (D) Faixa 9</v>
      </c>
      <c r="O403" s="35"/>
      <c r="P403" s="31" t="str">
        <f>IF(F403&lt;&gt;"",IF(I403=TRUE,"Preços OK na Faixa 9","ERRO Preços na Faixa 9"),"Lançar Preços na Faixa 9")</f>
        <v>Lançar Preços na Faixa 9</v>
      </c>
    </row>
    <row r="404" spans="1:16" ht="25.5">
      <c r="A404" s="23">
        <v>10</v>
      </c>
      <c r="B404" s="27" t="s">
        <v>10</v>
      </c>
      <c r="C404" s="25"/>
      <c r="D404" s="19"/>
      <c r="E404" s="19"/>
      <c r="F404" s="19"/>
      <c r="G404" s="10">
        <f t="shared" si="112"/>
        <v>0</v>
      </c>
      <c r="H404" s="75"/>
      <c r="I404" s="51" t="str">
        <f t="shared" si="113"/>
        <v/>
      </c>
      <c r="J404" s="4"/>
      <c r="K404" s="33" t="str">
        <f>IF(C404&lt;&gt;0,IF(AND(C404&lt;C403),"Preço Ok Coluna (A) Faixa 10","ERRO Preço Coluna (A) Faixa 10"),"Lançar Preço Coluna (A) Faixa 10")</f>
        <v>Lançar Preço Coluna (A) Faixa 10</v>
      </c>
      <c r="L404" s="33" t="str">
        <f>IF(D404&lt;&gt;0,IF(AND(D404&lt;D403),"Preço Ok Coluna (B) Faixa 10","ERRO Preço Coluna (B) Faixa 10"),"Lançar Preço Coluna (B) Faixa 10")</f>
        <v>Lançar Preço Coluna (B) Faixa 10</v>
      </c>
      <c r="M404" s="33" t="str">
        <f>IF(E404&lt;&gt;0,IF(AND(E404&lt;E403),"Preço Ok Coluna (C) Faixa 10","ERRO Preço Coluna (C) Faixa 10"),"Lançar Preço Coluna (C) Faixa 10")</f>
        <v>Lançar Preço Coluna (C) Faixa 10</v>
      </c>
      <c r="N404" s="33" t="str">
        <f>IF(F404&lt;&gt;0,IF(AND(F404&lt;F403),"Preço Ok Coluna (D) Faixa 10","ERRO Preço Coluna (D) Faixa 10"),"Lançar Preço Coluna (D) Faixa 10")</f>
        <v>Lançar Preço Coluna (D) Faixa 10</v>
      </c>
      <c r="O404" s="35"/>
      <c r="P404" s="31" t="str">
        <f>IF(F404&lt;&gt;"",IF(I404=TRUE,"Preços OK na Faixa 10","ERRO Preços na Faixa 10"),"Lançar Preços na Faixa 10")</f>
        <v>Lançar Preços na Faixa 10</v>
      </c>
    </row>
    <row r="405" spans="1:16" ht="25.5">
      <c r="A405" s="23">
        <v>11</v>
      </c>
      <c r="B405" s="27" t="s">
        <v>11</v>
      </c>
      <c r="C405" s="25"/>
      <c r="D405" s="19"/>
      <c r="E405" s="19"/>
      <c r="F405" s="19"/>
      <c r="G405" s="10">
        <f t="shared" si="112"/>
        <v>0</v>
      </c>
      <c r="H405" s="75"/>
      <c r="I405" s="51" t="str">
        <f t="shared" si="113"/>
        <v/>
      </c>
      <c r="J405" s="4"/>
      <c r="K405" s="33" t="str">
        <f>IF(C405&lt;&gt;0,IF(AND(C405&lt;C404),"Preço Ok Coluna (A) Faixa 11","ERRO Preço Coluna (A) Faixa 11"),"Lançar Preço Coluna (A) Faixa 11")</f>
        <v>Lançar Preço Coluna (A) Faixa 11</v>
      </c>
      <c r="L405" s="33" t="str">
        <f>IF(D405&lt;&gt;0,IF(AND(D405&lt;D404),"Preço Ok Coluna (B) Faixa 11","ERRO Preço Coluna (B) Faixa 11"),"Lançar Preço Coluna (B) Faixa 11")</f>
        <v>Lançar Preço Coluna (B) Faixa 11</v>
      </c>
      <c r="M405" s="33" t="str">
        <f>IF(E405&lt;&gt;0,IF(AND(E405&lt;E404),"Preço Ok Coluna (C) Faixa 11","ERRO Preço Coluna (C) Faixa 11"),"Lançar Preço Coluna (C) Faixa 11")</f>
        <v>Lançar Preço Coluna (C) Faixa 11</v>
      </c>
      <c r="N405" s="33" t="str">
        <f>IF(F405&lt;&gt;0,IF(AND(F405&lt;F404),"Preço Ok Coluna (D) Faixa 11","ERRO Preço Coluna (D) Faixa 11"),"Lançar Preço Coluna (D) Faixa 11")</f>
        <v>Lançar Preço Coluna (D) Faixa 11</v>
      </c>
      <c r="O405" s="35"/>
      <c r="P405" s="31" t="str">
        <f>IF(F405&lt;&gt;"",IF(I405=TRUE,"Preços OK na Faixa 11","ERRO Preços na Faixa 11"),"Lançar Preços na Faixa 11")</f>
        <v>Lançar Preços na Faixa 11</v>
      </c>
    </row>
    <row r="406" spans="1:16" ht="25.5">
      <c r="A406" s="23">
        <v>12</v>
      </c>
      <c r="B406" s="27" t="s">
        <v>12</v>
      </c>
      <c r="C406" s="25"/>
      <c r="D406" s="19"/>
      <c r="E406" s="19"/>
      <c r="F406" s="19"/>
      <c r="G406" s="10">
        <f t="shared" si="112"/>
        <v>0</v>
      </c>
      <c r="H406" s="75"/>
      <c r="I406" s="51" t="str">
        <f t="shared" si="113"/>
        <v/>
      </c>
      <c r="J406" s="4"/>
      <c r="K406" s="39" t="str">
        <f>IF(C406&lt;&gt;0,IF(AND(C406&lt;C405),"Preço Ok Coluna (A) Faixa 12","ERRO Preço Coluna (A) Faixa 12"),"Lançar Preço Coluna (A) Faixa 12")</f>
        <v>Lançar Preço Coluna (A) Faixa 12</v>
      </c>
      <c r="L406" s="39" t="str">
        <f>IF(D406&lt;&gt;0,IF(AND(D406&lt;D405),"Preço Ok Coluna (B) Faixa 12","ERRO Preço Coluna (B) Faixa 12"),"Lançar Preço Coluna (B) Faixa 12")</f>
        <v>Lançar Preço Coluna (B) Faixa 12</v>
      </c>
      <c r="M406" s="39" t="str">
        <f>IF(E406&lt;&gt;0,IF(AND(E406&lt;E405),"Preço Ok Coluna (C) Faixa 12","ERRO Preço Coluna (C) Faixa 12"),"Lançar Preço Coluna (C) Faixa 12")</f>
        <v>Lançar Preço Coluna (C) Faixa 12</v>
      </c>
      <c r="N406" s="39" t="str">
        <f>IF(F406&lt;&gt;0,IF(AND(F406&lt;F405),"Preço Ok Coluna (D) Faixa 12","ERRO Preço Coluna (D) Faixa 12"),"Lançar Preço Coluna (D) Faixa 12")</f>
        <v>Lançar Preço Coluna (D) Faixa 12</v>
      </c>
      <c r="O406" s="35"/>
      <c r="P406" s="36" t="str">
        <f>IF(F406&lt;&gt;"",IF(I406=TRUE,"Preços OK na Faixa 12","ERRO Preços na Faixa 12"),"Lançar Preços na Faixa 12")</f>
        <v>Lançar Preços na Faixa 12</v>
      </c>
    </row>
    <row r="407" spans="1:16" ht="26.25" thickBot="1">
      <c r="A407" s="24">
        <v>13</v>
      </c>
      <c r="B407" s="28" t="s">
        <v>13</v>
      </c>
      <c r="C407" s="57"/>
      <c r="D407" s="48"/>
      <c r="E407" s="48"/>
      <c r="F407" s="48"/>
      <c r="G407" s="49">
        <f t="shared" si="112"/>
        <v>0</v>
      </c>
      <c r="H407" s="75">
        <f>SUM(G395:G407)</f>
        <v>0</v>
      </c>
      <c r="I407" s="51" t="str">
        <f t="shared" si="113"/>
        <v/>
      </c>
      <c r="J407" s="4"/>
      <c r="K407" s="39" t="str">
        <f>IF(C407&lt;&gt;0,IF(AND(C407&lt;C406),"Preço Ok Coluna (A) Faixa 13","ERRO Preço Coluna (A) Faixa 13"),"Lançar Preço Coluna (A) Faixa 13")</f>
        <v>Lançar Preço Coluna (A) Faixa 13</v>
      </c>
      <c r="L407" s="39" t="str">
        <f>IF(D407&lt;&gt;0,IF(AND(D407&lt;D406),"Preço Ok Coluna (B) Faixa 12","ERRO Preço Coluna (B) Faixa 12"),"Lançar Preço Coluna (B) Faixa 12")</f>
        <v>Lançar Preço Coluna (B) Faixa 12</v>
      </c>
      <c r="M407" s="39" t="str">
        <f>IF(E407&lt;&gt;0,IF(AND(E407&lt;E406),"Preço Ok Coluna (C) Faixa 12","ERRO Preço Coluna (C) Faixa 12"),"Lançar Preço Coluna (C) Faixa 12")</f>
        <v>Lançar Preço Coluna (C) Faixa 12</v>
      </c>
      <c r="N407" s="39" t="str">
        <f>IF(F407&lt;&gt;0,IF(AND(F407&lt;F406),"Preço Ok Coluna (D) Faixa 12","ERRO Preço Coluna (D) Faixa 12"),"Lançar Preço Coluna (D) Faixa 12")</f>
        <v>Lançar Preço Coluna (D) Faixa 12</v>
      </c>
      <c r="O407" s="39"/>
      <c r="P407" s="36" t="str">
        <f>IF(F407&lt;&gt;"",IF(I407=TRUE,"Preços OK na Faixa 13","ERRO Preços na Faixa 13"),"Lançar Preços na Faixa 13")</f>
        <v>Lançar Preços na Faixa 13</v>
      </c>
    </row>
    <row r="408" spans="1:16" ht="21.75" customHeight="1" thickBot="1">
      <c r="A408" s="6"/>
      <c r="B408" s="4"/>
      <c r="C408" s="4"/>
      <c r="D408" s="4"/>
      <c r="E408" s="4"/>
      <c r="F408" s="4"/>
      <c r="G408" s="4"/>
      <c r="H408" s="74"/>
      <c r="I408" s="51"/>
      <c r="J408" s="4"/>
      <c r="L408" s="1"/>
    </row>
    <row r="409" spans="1:16" s="63" customFormat="1" ht="30.75" customHeight="1" thickBot="1">
      <c r="A409" s="152" t="s">
        <v>34</v>
      </c>
      <c r="B409" s="153"/>
      <c r="C409" s="153"/>
      <c r="D409" s="153"/>
      <c r="E409" s="154"/>
      <c r="F409" s="154"/>
      <c r="G409" s="155"/>
      <c r="H409" s="58"/>
      <c r="I409" s="59"/>
      <c r="J409" s="60"/>
      <c r="K409" s="145" t="s">
        <v>50</v>
      </c>
      <c r="L409" s="145"/>
      <c r="M409" s="145"/>
      <c r="N409" s="145"/>
      <c r="O409" s="61"/>
      <c r="P409" s="147" t="s">
        <v>51</v>
      </c>
    </row>
    <row r="410" spans="1:16" ht="57.95" customHeight="1" thickBot="1">
      <c r="A410" s="156" t="s">
        <v>98</v>
      </c>
      <c r="B410" s="157"/>
      <c r="C410" s="157"/>
      <c r="D410" s="157"/>
      <c r="E410" s="157"/>
      <c r="F410" s="157"/>
      <c r="G410" s="158"/>
      <c r="H410" s="53"/>
      <c r="I410" s="51"/>
      <c r="J410" s="4"/>
      <c r="K410" s="145"/>
      <c r="L410" s="145"/>
      <c r="M410" s="145"/>
      <c r="N410" s="145"/>
      <c r="O410" s="18"/>
      <c r="P410" s="147"/>
    </row>
    <row r="411" spans="1:16" ht="12.75" customHeight="1" thickBot="1">
      <c r="A411" s="127" t="s">
        <v>37</v>
      </c>
      <c r="B411" s="127" t="s">
        <v>36</v>
      </c>
      <c r="C411" s="130" t="s">
        <v>45</v>
      </c>
      <c r="D411" s="131"/>
      <c r="E411" s="131"/>
      <c r="F411" s="132"/>
      <c r="G411" s="133" t="s">
        <v>89</v>
      </c>
      <c r="H411" s="54"/>
      <c r="I411" s="51"/>
      <c r="J411" s="4"/>
      <c r="K411" s="145"/>
      <c r="L411" s="145"/>
      <c r="M411" s="145"/>
      <c r="N411" s="145"/>
      <c r="O411" s="18"/>
      <c r="P411" s="147"/>
    </row>
    <row r="412" spans="1:16" ht="13.5" customHeight="1" thickBot="1">
      <c r="A412" s="128"/>
      <c r="B412" s="128"/>
      <c r="C412" s="21" t="s">
        <v>41</v>
      </c>
      <c r="D412" s="20" t="s">
        <v>42</v>
      </c>
      <c r="E412" s="20" t="s">
        <v>43</v>
      </c>
      <c r="F412" s="20" t="s">
        <v>44</v>
      </c>
      <c r="G412" s="134"/>
      <c r="H412" s="54"/>
      <c r="I412" s="51"/>
      <c r="J412" s="4"/>
      <c r="K412" s="145"/>
      <c r="L412" s="145"/>
      <c r="M412" s="145"/>
      <c r="N412" s="145"/>
      <c r="O412" s="18"/>
      <c r="P412" s="147"/>
    </row>
    <row r="413" spans="1:16" ht="39" customHeight="1" thickBot="1">
      <c r="A413" s="129"/>
      <c r="B413" s="129"/>
      <c r="C413" s="43" t="s">
        <v>87</v>
      </c>
      <c r="D413" s="44" t="s">
        <v>47</v>
      </c>
      <c r="E413" s="44" t="s">
        <v>88</v>
      </c>
      <c r="F413" s="44" t="s">
        <v>49</v>
      </c>
      <c r="G413" s="135"/>
      <c r="H413" s="54"/>
      <c r="I413" s="51"/>
      <c r="J413" s="4"/>
      <c r="K413" s="146"/>
      <c r="L413" s="146"/>
      <c r="M413" s="146"/>
      <c r="N413" s="146"/>
      <c r="O413" s="32"/>
      <c r="P413" s="148"/>
    </row>
    <row r="414" spans="1:16" ht="25.5">
      <c r="A414" s="8">
        <v>1</v>
      </c>
      <c r="B414" s="9" t="s">
        <v>1</v>
      </c>
      <c r="C414" s="19"/>
      <c r="D414" s="19"/>
      <c r="E414" s="19"/>
      <c r="F414" s="19"/>
      <c r="G414" s="10">
        <f>SUM(C414:D414)</f>
        <v>0</v>
      </c>
      <c r="H414" s="75"/>
      <c r="I414" s="51" t="str">
        <f t="shared" ref="I414:I426" si="114">IF(C414&lt;&gt;0,AND(D414&lt;C414,E414&lt;D414,F414&lt;E414),"")</f>
        <v/>
      </c>
      <c r="J414" s="4"/>
      <c r="K414" s="40" t="str">
        <f>IF(C414&lt;&gt;0,IF(AND(C414&lt;C395),"Preço Ok Coluna (A) Faixa 1","ERRO Preço Coluna (A) Faixa 1"),"Lançar Preço Coluna (A) Faixa 1")</f>
        <v>Lançar Preço Coluna (A) Faixa 1</v>
      </c>
      <c r="L414" s="40" t="str">
        <f>IF(D414&lt;&gt;0,IF(AND(D414&lt;D395),"Preço Ok Coluna (B) Faixa 1","ERRO Preço Coluna (B) Faixa 1"),"Lançar Preço Coluna (B) Faixa 1")</f>
        <v>Lançar Preço Coluna (B) Faixa 1</v>
      </c>
      <c r="M414" s="40" t="str">
        <f>IF(E414&lt;&gt;0,IF(AND(E414&lt;E395),"Preço Ok Coluna (C) Faixa 1","ERRO Preço Coluna (C) Faixa 1"),"Lançar Preço Coluna (C) Faixa 1")</f>
        <v>Lançar Preço Coluna (C) Faixa 1</v>
      </c>
      <c r="N414" s="40" t="str">
        <f>IF(F414&lt;&gt;0,IF(AND(F414&lt;F395),"Preço Ok Coluna (D) Faixa 1","ERRO Preço Coluna (D) Faixa 1"),"Lançar Preço Coluna (D) Faixa 1")</f>
        <v>Lançar Preço Coluna (D) Faixa 1</v>
      </c>
      <c r="O414" s="40"/>
      <c r="P414" s="31" t="str">
        <f>IF(F414&lt;&gt;"",IF(I414=TRUE,"Preços OK na Faixa 1","ERRO Preços na Faixa 1"),"Lançar Preços na Faixa 1")</f>
        <v>Lançar Preços na Faixa 1</v>
      </c>
    </row>
    <row r="415" spans="1:16" ht="25.5">
      <c r="A415" s="11">
        <v>2</v>
      </c>
      <c r="B415" s="12" t="s">
        <v>2</v>
      </c>
      <c r="C415" s="19"/>
      <c r="D415" s="19"/>
      <c r="E415" s="19"/>
      <c r="F415" s="19"/>
      <c r="G415" s="10">
        <f t="shared" ref="G415:G426" si="115">SUM(C415:D415)</f>
        <v>0</v>
      </c>
      <c r="H415" s="75"/>
      <c r="I415" s="51" t="str">
        <f t="shared" si="114"/>
        <v/>
      </c>
      <c r="J415" s="4"/>
      <c r="K415" s="40" t="str">
        <f>IF(C415&lt;&gt;0,IF(AND(C415&lt;C396),"Preço Ok Coluna (A) Faixa 1","ERRO Preço Coluna (A) Faixa 1"),"Lançar Preço Coluna (A) Faixa 1")</f>
        <v>Lançar Preço Coluna (A) Faixa 1</v>
      </c>
      <c r="L415" s="40" t="str">
        <f>IF(D415&lt;&gt;0,IF(AND(D415&lt;D396),"Preço Ok Coluna (B) Faixa 1","ERRO Preço Coluna (B) Faixa 1"),"Lançar Preço Coluna (B) Faixa 1")</f>
        <v>Lançar Preço Coluna (B) Faixa 1</v>
      </c>
      <c r="M415" s="40" t="str">
        <f>IF(E415&lt;&gt;0,IF(AND(E415&lt;E396),"Preço Ok Coluna (C) Faixa 1","ERRO Preço Coluna (C) Faixa 1"),"Lançar Preço Coluna (C) Faixa 1")</f>
        <v>Lançar Preço Coluna (C) Faixa 1</v>
      </c>
      <c r="N415" s="40" t="str">
        <f>IF(F415&lt;&gt;0,IF(AND(F415&lt;F396),"Preço Ok Coluna (D) Faixa 1","ERRO Preço Coluna (D) Faixa 1"),"Lançar Preço Coluna (D) Faixa 1")</f>
        <v>Lançar Preço Coluna (D) Faixa 1</v>
      </c>
      <c r="O415" s="33"/>
      <c r="P415" s="31" t="str">
        <f>IF(F415&lt;&gt;"",IF(I415=TRUE,"Preços OK na Faixa 2","ERRO Preços na Faixa 2"),"Lançar Preços na Faixa 2")</f>
        <v>Lançar Preços na Faixa 2</v>
      </c>
    </row>
    <row r="416" spans="1:16" ht="25.5">
      <c r="A416" s="11">
        <v>3</v>
      </c>
      <c r="B416" s="12" t="s">
        <v>3</v>
      </c>
      <c r="C416" s="19"/>
      <c r="D416" s="19"/>
      <c r="E416" s="19"/>
      <c r="F416" s="19"/>
      <c r="G416" s="10">
        <f t="shared" si="115"/>
        <v>0</v>
      </c>
      <c r="H416" s="75"/>
      <c r="I416" s="51" t="str">
        <f t="shared" si="114"/>
        <v/>
      </c>
      <c r="J416" s="4"/>
      <c r="K416" s="40" t="str">
        <f t="shared" ref="K416:K426" si="116">IF(C416&lt;&gt;0,IF(AND(C416&lt;C397),"Preço Ok Coluna (A) Faixa 1","ERRO Preço Coluna (A) Faixa 1"),"Lançar Preço Coluna (A) Faixa 1")</f>
        <v>Lançar Preço Coluna (A) Faixa 1</v>
      </c>
      <c r="L416" s="40" t="str">
        <f t="shared" ref="L416:L426" si="117">IF(D416&lt;&gt;0,IF(AND(D416&lt;D397),"Preço Ok Coluna (B) Faixa 1","ERRO Preço Coluna (B) Faixa 1"),"Lançar Preço Coluna (B) Faixa 1")</f>
        <v>Lançar Preço Coluna (B) Faixa 1</v>
      </c>
      <c r="M416" s="40" t="str">
        <f t="shared" ref="M416:M426" si="118">IF(E416&lt;&gt;0,IF(AND(E416&lt;E397),"Preço Ok Coluna (C) Faixa 1","ERRO Preço Coluna (C) Faixa 1"),"Lançar Preço Coluna (C) Faixa 1")</f>
        <v>Lançar Preço Coluna (C) Faixa 1</v>
      </c>
      <c r="N416" s="40" t="str">
        <f t="shared" ref="N416:N426" si="119">IF(F416&lt;&gt;0,IF(AND(F416&lt;F397),"Preço Ok Coluna (D) Faixa 1","ERRO Preço Coluna (D) Faixa 1"),"Lançar Preço Coluna (D) Faixa 1")</f>
        <v>Lançar Preço Coluna (D) Faixa 1</v>
      </c>
      <c r="O416" s="33"/>
      <c r="P416" s="31" t="str">
        <f>IF(F416&lt;&gt;"",IF(I416=TRUE,"Preços OK na Faixa 3","ERRO Preços na Faixa 3"),"Lançar Preços na Faixa 3")</f>
        <v>Lançar Preços na Faixa 3</v>
      </c>
    </row>
    <row r="417" spans="1:16" ht="25.5">
      <c r="A417" s="11">
        <v>4</v>
      </c>
      <c r="B417" s="12" t="s">
        <v>4</v>
      </c>
      <c r="C417" s="19"/>
      <c r="D417" s="19"/>
      <c r="E417" s="19"/>
      <c r="F417" s="19"/>
      <c r="G417" s="10">
        <f t="shared" si="115"/>
        <v>0</v>
      </c>
      <c r="H417" s="75"/>
      <c r="I417" s="51" t="str">
        <f t="shared" si="114"/>
        <v/>
      </c>
      <c r="J417" s="4"/>
      <c r="K417" s="40" t="str">
        <f t="shared" si="116"/>
        <v>Lançar Preço Coluna (A) Faixa 1</v>
      </c>
      <c r="L417" s="40" t="str">
        <f t="shared" si="117"/>
        <v>Lançar Preço Coluna (B) Faixa 1</v>
      </c>
      <c r="M417" s="40" t="str">
        <f t="shared" si="118"/>
        <v>Lançar Preço Coluna (C) Faixa 1</v>
      </c>
      <c r="N417" s="40" t="str">
        <f t="shared" si="119"/>
        <v>Lançar Preço Coluna (D) Faixa 1</v>
      </c>
      <c r="O417" s="33"/>
      <c r="P417" s="31" t="str">
        <f>IF(F417&lt;&gt;"",IF(I417=TRUE,"Preços OK na Faixa 4","ERRO Preços na Faixa 4"),"Lançar Preços na Faixa 4")</f>
        <v>Lançar Preços na Faixa 4</v>
      </c>
    </row>
    <row r="418" spans="1:16" ht="25.5">
      <c r="A418" s="11">
        <v>5</v>
      </c>
      <c r="B418" s="12" t="s">
        <v>5</v>
      </c>
      <c r="C418" s="19"/>
      <c r="D418" s="19"/>
      <c r="E418" s="19"/>
      <c r="F418" s="19"/>
      <c r="G418" s="10">
        <f t="shared" si="115"/>
        <v>0</v>
      </c>
      <c r="H418" s="75"/>
      <c r="I418" s="51" t="str">
        <f t="shared" si="114"/>
        <v/>
      </c>
      <c r="J418" s="4"/>
      <c r="K418" s="40" t="str">
        <f t="shared" si="116"/>
        <v>Lançar Preço Coluna (A) Faixa 1</v>
      </c>
      <c r="L418" s="40" t="str">
        <f t="shared" si="117"/>
        <v>Lançar Preço Coluna (B) Faixa 1</v>
      </c>
      <c r="M418" s="40" t="str">
        <f t="shared" si="118"/>
        <v>Lançar Preço Coluna (C) Faixa 1</v>
      </c>
      <c r="N418" s="40" t="str">
        <f t="shared" si="119"/>
        <v>Lançar Preço Coluna (D) Faixa 1</v>
      </c>
      <c r="O418" s="33"/>
      <c r="P418" s="31" t="str">
        <f>IF(F418&lt;&gt;"",IF(I418=TRUE,"Preços OK na Faixa 5","ERRO Preços na Faixa 5"),"Lançar Preços na Faixa 5")</f>
        <v>Lançar Preços na Faixa 5</v>
      </c>
    </row>
    <row r="419" spans="1:16" ht="25.5">
      <c r="A419" s="11">
        <v>6</v>
      </c>
      <c r="B419" s="12" t="s">
        <v>6</v>
      </c>
      <c r="C419" s="19"/>
      <c r="D419" s="19"/>
      <c r="E419" s="19"/>
      <c r="F419" s="19"/>
      <c r="G419" s="10">
        <f t="shared" si="115"/>
        <v>0</v>
      </c>
      <c r="H419" s="75"/>
      <c r="I419" s="51" t="str">
        <f t="shared" si="114"/>
        <v/>
      </c>
      <c r="J419" s="4"/>
      <c r="K419" s="40" t="str">
        <f t="shared" si="116"/>
        <v>Lançar Preço Coluna (A) Faixa 1</v>
      </c>
      <c r="L419" s="40" t="str">
        <f t="shared" si="117"/>
        <v>Lançar Preço Coluna (B) Faixa 1</v>
      </c>
      <c r="M419" s="40" t="str">
        <f t="shared" si="118"/>
        <v>Lançar Preço Coluna (C) Faixa 1</v>
      </c>
      <c r="N419" s="40" t="str">
        <f t="shared" si="119"/>
        <v>Lançar Preço Coluna (D) Faixa 1</v>
      </c>
      <c r="O419" s="33"/>
      <c r="P419" s="31" t="str">
        <f>IF(F419&lt;&gt;"",IF(I419=TRUE,"Preços OK na Faixa 6","ERRO Preços na Faixa 6"),"Lançar Preços na Faixa 6")</f>
        <v>Lançar Preços na Faixa 6</v>
      </c>
    </row>
    <row r="420" spans="1:16" ht="25.5">
      <c r="A420" s="11">
        <v>7</v>
      </c>
      <c r="B420" s="12" t="s">
        <v>7</v>
      </c>
      <c r="C420" s="19"/>
      <c r="D420" s="19"/>
      <c r="E420" s="19"/>
      <c r="F420" s="19"/>
      <c r="G420" s="10">
        <f t="shared" si="115"/>
        <v>0</v>
      </c>
      <c r="H420" s="75"/>
      <c r="I420" s="51" t="str">
        <f t="shared" si="114"/>
        <v/>
      </c>
      <c r="J420" s="4"/>
      <c r="K420" s="40" t="str">
        <f t="shared" si="116"/>
        <v>Lançar Preço Coluna (A) Faixa 1</v>
      </c>
      <c r="L420" s="40" t="str">
        <f t="shared" si="117"/>
        <v>Lançar Preço Coluna (B) Faixa 1</v>
      </c>
      <c r="M420" s="40" t="str">
        <f t="shared" si="118"/>
        <v>Lançar Preço Coluna (C) Faixa 1</v>
      </c>
      <c r="N420" s="40" t="str">
        <f t="shared" si="119"/>
        <v>Lançar Preço Coluna (D) Faixa 1</v>
      </c>
      <c r="O420" s="33"/>
      <c r="P420" s="31" t="str">
        <f>IF(F420&lt;&gt;"",IF(I420=TRUE,"Preços OK na Faixa 7","ERRO Preços na Faixa 7"),"Lançar Preços na Faixa 7")</f>
        <v>Lançar Preços na Faixa 7</v>
      </c>
    </row>
    <row r="421" spans="1:16" ht="25.5">
      <c r="A421" s="11">
        <v>8</v>
      </c>
      <c r="B421" s="12" t="s">
        <v>8</v>
      </c>
      <c r="C421" s="19"/>
      <c r="D421" s="19"/>
      <c r="E421" s="19"/>
      <c r="F421" s="19"/>
      <c r="G421" s="10">
        <f t="shared" si="115"/>
        <v>0</v>
      </c>
      <c r="H421" s="75"/>
      <c r="I421" s="51" t="str">
        <f t="shared" si="114"/>
        <v/>
      </c>
      <c r="J421" s="4"/>
      <c r="K421" s="40" t="str">
        <f t="shared" si="116"/>
        <v>Lançar Preço Coluna (A) Faixa 1</v>
      </c>
      <c r="L421" s="40" t="str">
        <f t="shared" si="117"/>
        <v>Lançar Preço Coluna (B) Faixa 1</v>
      </c>
      <c r="M421" s="40" t="str">
        <f t="shared" si="118"/>
        <v>Lançar Preço Coluna (C) Faixa 1</v>
      </c>
      <c r="N421" s="40" t="str">
        <f t="shared" si="119"/>
        <v>Lançar Preço Coluna (D) Faixa 1</v>
      </c>
      <c r="O421" s="33"/>
      <c r="P421" s="31" t="str">
        <f>IF(F421&lt;&gt;"",IF(I421=TRUE,"Preços OK na Faixa 8","ERRO Preços na Faixa 8"),"Lançar Preços na Faixa 8")</f>
        <v>Lançar Preços na Faixa 8</v>
      </c>
    </row>
    <row r="422" spans="1:16" ht="25.5">
      <c r="A422" s="11">
        <v>9</v>
      </c>
      <c r="B422" s="12" t="s">
        <v>9</v>
      </c>
      <c r="C422" s="19"/>
      <c r="D422" s="19"/>
      <c r="E422" s="19"/>
      <c r="F422" s="19"/>
      <c r="G422" s="10">
        <f t="shared" si="115"/>
        <v>0</v>
      </c>
      <c r="H422" s="75"/>
      <c r="I422" s="51" t="str">
        <f t="shared" si="114"/>
        <v/>
      </c>
      <c r="J422" s="4"/>
      <c r="K422" s="40" t="str">
        <f t="shared" si="116"/>
        <v>Lançar Preço Coluna (A) Faixa 1</v>
      </c>
      <c r="L422" s="40" t="str">
        <f t="shared" si="117"/>
        <v>Lançar Preço Coluna (B) Faixa 1</v>
      </c>
      <c r="M422" s="40" t="str">
        <f t="shared" si="118"/>
        <v>Lançar Preço Coluna (C) Faixa 1</v>
      </c>
      <c r="N422" s="40" t="str">
        <f t="shared" si="119"/>
        <v>Lançar Preço Coluna (D) Faixa 1</v>
      </c>
      <c r="O422" s="33"/>
      <c r="P422" s="31" t="str">
        <f>IF(F422&lt;&gt;"",IF(I422=TRUE,"Preços OK na Faixa 9","ERRO Preços na Faixa 9"),"Lançar Preços na Faixa 9")</f>
        <v>Lançar Preços na Faixa 9</v>
      </c>
    </row>
    <row r="423" spans="1:16" ht="25.5">
      <c r="A423" s="11">
        <v>10</v>
      </c>
      <c r="B423" s="12" t="s">
        <v>10</v>
      </c>
      <c r="C423" s="19"/>
      <c r="D423" s="19"/>
      <c r="E423" s="19"/>
      <c r="F423" s="19"/>
      <c r="G423" s="10">
        <f t="shared" si="115"/>
        <v>0</v>
      </c>
      <c r="H423" s="75"/>
      <c r="I423" s="51" t="str">
        <f t="shared" si="114"/>
        <v/>
      </c>
      <c r="J423" s="4"/>
      <c r="K423" s="40" t="str">
        <f t="shared" si="116"/>
        <v>Lançar Preço Coluna (A) Faixa 1</v>
      </c>
      <c r="L423" s="40" t="str">
        <f t="shared" si="117"/>
        <v>Lançar Preço Coluna (B) Faixa 1</v>
      </c>
      <c r="M423" s="40" t="str">
        <f t="shared" si="118"/>
        <v>Lançar Preço Coluna (C) Faixa 1</v>
      </c>
      <c r="N423" s="40" t="str">
        <f t="shared" si="119"/>
        <v>Lançar Preço Coluna (D) Faixa 1</v>
      </c>
      <c r="O423" s="33"/>
      <c r="P423" s="31" t="str">
        <f>IF(F423&lt;&gt;"",IF(I423=TRUE,"Preços OK na Faixa 10","ERRO Preços na Faixa 10"),"Lançar Preços na Faixa 10")</f>
        <v>Lançar Preços na Faixa 10</v>
      </c>
    </row>
    <row r="424" spans="1:16" ht="25.5">
      <c r="A424" s="11">
        <v>11</v>
      </c>
      <c r="B424" s="12" t="s">
        <v>11</v>
      </c>
      <c r="C424" s="19"/>
      <c r="D424" s="19"/>
      <c r="E424" s="19"/>
      <c r="F424" s="19"/>
      <c r="G424" s="10">
        <f t="shared" si="115"/>
        <v>0</v>
      </c>
      <c r="H424" s="75"/>
      <c r="I424" s="51" t="str">
        <f t="shared" si="114"/>
        <v/>
      </c>
      <c r="J424" s="4"/>
      <c r="K424" s="40" t="str">
        <f t="shared" si="116"/>
        <v>Lançar Preço Coluna (A) Faixa 1</v>
      </c>
      <c r="L424" s="40" t="str">
        <f t="shared" si="117"/>
        <v>Lançar Preço Coluna (B) Faixa 1</v>
      </c>
      <c r="M424" s="40" t="str">
        <f t="shared" si="118"/>
        <v>Lançar Preço Coluna (C) Faixa 1</v>
      </c>
      <c r="N424" s="40" t="str">
        <f t="shared" si="119"/>
        <v>Lançar Preço Coluna (D) Faixa 1</v>
      </c>
      <c r="O424" s="33"/>
      <c r="P424" s="31" t="str">
        <f>IF(F424&lt;&gt;"",IF(I424=TRUE,"Preços OK na Faixa 11","ERRO Preços na Faixa 11"),"Lançar Preços na Faixa 11")</f>
        <v>Lançar Preços na Faixa 11</v>
      </c>
    </row>
    <row r="425" spans="1:16" ht="25.5">
      <c r="A425" s="11">
        <v>12</v>
      </c>
      <c r="B425" s="12" t="s">
        <v>12</v>
      </c>
      <c r="C425" s="19"/>
      <c r="D425" s="19"/>
      <c r="E425" s="19"/>
      <c r="F425" s="19"/>
      <c r="G425" s="10">
        <f t="shared" si="115"/>
        <v>0</v>
      </c>
      <c r="H425" s="75"/>
      <c r="I425" s="51" t="str">
        <f t="shared" si="114"/>
        <v/>
      </c>
      <c r="J425" s="4"/>
      <c r="K425" s="40" t="str">
        <f t="shared" si="116"/>
        <v>Lançar Preço Coluna (A) Faixa 1</v>
      </c>
      <c r="L425" s="40" t="str">
        <f t="shared" si="117"/>
        <v>Lançar Preço Coluna (B) Faixa 1</v>
      </c>
      <c r="M425" s="40" t="str">
        <f t="shared" si="118"/>
        <v>Lançar Preço Coluna (C) Faixa 1</v>
      </c>
      <c r="N425" s="40" t="str">
        <f t="shared" si="119"/>
        <v>Lançar Preço Coluna (D) Faixa 1</v>
      </c>
      <c r="O425" s="33"/>
      <c r="P425" s="36" t="str">
        <f>IF(F425&lt;&gt;"",IF(I425=TRUE,"Preços OK na Faixa 12","ERRO Preços na Faixa 12"),"Lançar Preços na Faixa 12")</f>
        <v>Lançar Preços na Faixa 12</v>
      </c>
    </row>
    <row r="426" spans="1:16" ht="26.25" thickBot="1">
      <c r="A426" s="46">
        <v>13</v>
      </c>
      <c r="B426" s="47" t="s">
        <v>13</v>
      </c>
      <c r="C426" s="48"/>
      <c r="D426" s="48"/>
      <c r="E426" s="48"/>
      <c r="F426" s="48"/>
      <c r="G426" s="49">
        <f t="shared" si="115"/>
        <v>0</v>
      </c>
      <c r="H426" s="75">
        <f>SUM(G414:G426)</f>
        <v>0</v>
      </c>
      <c r="I426" s="51" t="str">
        <f t="shared" si="114"/>
        <v/>
      </c>
      <c r="J426" s="4"/>
      <c r="K426" s="40" t="str">
        <f t="shared" si="116"/>
        <v>Lançar Preço Coluna (A) Faixa 1</v>
      </c>
      <c r="L426" s="40" t="str">
        <f t="shared" si="117"/>
        <v>Lançar Preço Coluna (B) Faixa 1</v>
      </c>
      <c r="M426" s="40" t="str">
        <f t="shared" si="118"/>
        <v>Lançar Preço Coluna (C) Faixa 1</v>
      </c>
      <c r="N426" s="40" t="str">
        <f t="shared" si="119"/>
        <v>Lançar Preço Coluna (D) Faixa 1</v>
      </c>
      <c r="O426" s="39"/>
      <c r="P426" s="36" t="str">
        <f>IF(F426&lt;&gt;"",IF(I426=TRUE,"Preços OK na Faixa 13","ERRO Preços na Faixa 13"),"Lançar Preços na Faixa 13")</f>
        <v>Lançar Preços na Faixa 13</v>
      </c>
    </row>
    <row r="427" spans="1:16" ht="21.75" customHeight="1" thickBot="1">
      <c r="A427" s="6"/>
      <c r="B427" s="4"/>
      <c r="C427" s="4"/>
      <c r="D427" s="4"/>
      <c r="E427" s="4"/>
      <c r="F427" s="4"/>
      <c r="G427" s="4"/>
      <c r="H427" s="74"/>
      <c r="I427" s="51"/>
      <c r="J427" s="4"/>
      <c r="L427" s="1"/>
    </row>
    <row r="428" spans="1:16" s="63" customFormat="1" ht="30.75" customHeight="1" thickBot="1">
      <c r="A428" s="152" t="s">
        <v>35</v>
      </c>
      <c r="B428" s="153"/>
      <c r="C428" s="153"/>
      <c r="D428" s="153"/>
      <c r="E428" s="154"/>
      <c r="F428" s="154"/>
      <c r="G428" s="155"/>
      <c r="H428" s="58"/>
      <c r="I428" s="59"/>
      <c r="J428" s="60"/>
      <c r="K428" s="145" t="s">
        <v>50</v>
      </c>
      <c r="L428" s="145"/>
      <c r="M428" s="145"/>
      <c r="N428" s="145"/>
      <c r="O428" s="61"/>
      <c r="P428" s="147" t="s">
        <v>51</v>
      </c>
    </row>
    <row r="429" spans="1:16" ht="59.1" customHeight="1" thickBot="1">
      <c r="A429" s="156" t="s">
        <v>93</v>
      </c>
      <c r="B429" s="157"/>
      <c r="C429" s="157"/>
      <c r="D429" s="157"/>
      <c r="E429" s="157"/>
      <c r="F429" s="157"/>
      <c r="G429" s="158"/>
      <c r="H429" s="53"/>
      <c r="I429" s="51"/>
      <c r="J429" s="4"/>
      <c r="K429" s="145"/>
      <c r="L429" s="145"/>
      <c r="M429" s="145"/>
      <c r="N429" s="145"/>
      <c r="O429" s="18"/>
      <c r="P429" s="147"/>
    </row>
    <row r="430" spans="1:16" ht="12.75" customHeight="1" thickBot="1">
      <c r="A430" s="127" t="s">
        <v>37</v>
      </c>
      <c r="B430" s="127" t="s">
        <v>36</v>
      </c>
      <c r="C430" s="130" t="s">
        <v>45</v>
      </c>
      <c r="D430" s="131"/>
      <c r="E430" s="131"/>
      <c r="F430" s="132"/>
      <c r="G430" s="133" t="s">
        <v>89</v>
      </c>
      <c r="H430" s="54"/>
      <c r="I430" s="51"/>
      <c r="J430" s="4"/>
      <c r="K430" s="145"/>
      <c r="L430" s="145"/>
      <c r="M430" s="145"/>
      <c r="N430" s="145"/>
      <c r="O430" s="18"/>
      <c r="P430" s="147"/>
    </row>
    <row r="431" spans="1:16" ht="13.5" customHeight="1" thickBot="1">
      <c r="A431" s="128"/>
      <c r="B431" s="128"/>
      <c r="C431" s="21" t="s">
        <v>41</v>
      </c>
      <c r="D431" s="20" t="s">
        <v>42</v>
      </c>
      <c r="E431" s="20" t="s">
        <v>43</v>
      </c>
      <c r="F431" s="20" t="s">
        <v>44</v>
      </c>
      <c r="G431" s="134"/>
      <c r="H431" s="54"/>
      <c r="I431" s="51"/>
      <c r="J431" s="4"/>
      <c r="K431" s="145"/>
      <c r="L431" s="145"/>
      <c r="M431" s="145"/>
      <c r="N431" s="145"/>
      <c r="O431" s="18"/>
      <c r="P431" s="147"/>
    </row>
    <row r="432" spans="1:16" ht="39" customHeight="1" thickBot="1">
      <c r="A432" s="129"/>
      <c r="B432" s="129"/>
      <c r="C432" s="43" t="s">
        <v>87</v>
      </c>
      <c r="D432" s="44" t="s">
        <v>47</v>
      </c>
      <c r="E432" s="44" t="s">
        <v>88</v>
      </c>
      <c r="F432" s="44" t="s">
        <v>49</v>
      </c>
      <c r="G432" s="135"/>
      <c r="H432" s="54"/>
      <c r="I432" s="51"/>
      <c r="J432" s="4"/>
      <c r="K432" s="146"/>
      <c r="L432" s="146"/>
      <c r="M432" s="146"/>
      <c r="N432" s="146"/>
      <c r="O432" s="32"/>
      <c r="P432" s="148"/>
    </row>
    <row r="433" spans="1:16" ht="25.5">
      <c r="A433" s="8">
        <v>1</v>
      </c>
      <c r="B433" s="9" t="s">
        <v>1</v>
      </c>
      <c r="C433" s="19"/>
      <c r="D433" s="19"/>
      <c r="E433" s="19"/>
      <c r="F433" s="19"/>
      <c r="G433" s="10">
        <f>SUM(C433:D433)</f>
        <v>0</v>
      </c>
      <c r="H433" s="75"/>
      <c r="I433" s="51" t="str">
        <f t="shared" ref="I433:I445" si="120">IF(C433&lt;&gt;0,AND(D433&lt;C433,E433&lt;D433,F433&lt;E433),"")</f>
        <v/>
      </c>
      <c r="J433" s="4"/>
      <c r="K433" s="40" t="str">
        <f>IF(C433&lt;&gt;0,IF(AND(C433&lt;C414),"Preço Ok Coluna (A) Faixa 1","ERRO Preço Coluna (A) Faixa 1"),"Lançar Preço Coluna (A) Faixa 1")</f>
        <v>Lançar Preço Coluna (A) Faixa 1</v>
      </c>
      <c r="L433" s="40" t="str">
        <f>IF(D433&lt;&gt;0,IF(AND(D433&lt;D414),"Preço Ok Coluna (B) Faixa 1","ERRO Preço Coluna (B) Faixa 1"),"Lançar Preço Coluna (B) Faixa 1")</f>
        <v>Lançar Preço Coluna (B) Faixa 1</v>
      </c>
      <c r="M433" s="40" t="str">
        <f>IF(E433&lt;&gt;0,IF(AND(E433&lt;E414),"Preço Ok Coluna (C) Faixa 1","ERRO Preço Coluna (C) Faixa 1"),"Lançar Preço Coluna (C) Faixa 1")</f>
        <v>Lançar Preço Coluna (C) Faixa 1</v>
      </c>
      <c r="N433" s="40" t="str">
        <f>IF(F433&lt;&gt;0,IF(AND(F433&lt;F414),"Preço Ok Coluna (D) Faixa 1","ERRO Preço Coluna (D) Faixa 1"),"Lançar Preço Coluna (D) Faixa 1")</f>
        <v>Lançar Preço Coluna (D) Faixa 1</v>
      </c>
      <c r="O433" s="40"/>
      <c r="P433" s="31" t="str">
        <f>IF(F433&lt;&gt;"",IF(I433=TRUE,"Preços OK na Faixa 1","ERRO Preços na Faixa 1"),"Lançar Preços na Faixa 1")</f>
        <v>Lançar Preços na Faixa 1</v>
      </c>
    </row>
    <row r="434" spans="1:16" ht="25.5">
      <c r="A434" s="11">
        <v>2</v>
      </c>
      <c r="B434" s="12" t="s">
        <v>2</v>
      </c>
      <c r="C434" s="19"/>
      <c r="D434" s="19"/>
      <c r="E434" s="19"/>
      <c r="F434" s="19"/>
      <c r="G434" s="10">
        <f t="shared" ref="G434:G445" si="121">SUM(C434:D434)</f>
        <v>0</v>
      </c>
      <c r="H434" s="75"/>
      <c r="I434" s="51" t="str">
        <f t="shared" si="120"/>
        <v/>
      </c>
      <c r="J434" s="4"/>
      <c r="K434" s="40" t="str">
        <f>IF(C434&lt;&gt;0,IF(AND(C434&lt;C415),"Preço Ok Coluna (A) Faixa 1","ERRO Preço Coluna (A) Faixa 1"),"Lançar Preço Coluna (A) Faixa 1")</f>
        <v>Lançar Preço Coluna (A) Faixa 1</v>
      </c>
      <c r="L434" s="40" t="str">
        <f>IF(D434&lt;&gt;0,IF(AND(D434&lt;D415),"Preço Ok Coluna (B) Faixa 1","ERRO Preço Coluna (B) Faixa 1"),"Lançar Preço Coluna (B) Faixa 1")</f>
        <v>Lançar Preço Coluna (B) Faixa 1</v>
      </c>
      <c r="M434" s="40" t="str">
        <f>IF(E434&lt;&gt;0,IF(AND(E434&lt;E415),"Preço Ok Coluna (C) Faixa 1","ERRO Preço Coluna (C) Faixa 1"),"Lançar Preço Coluna (C) Faixa 1")</f>
        <v>Lançar Preço Coluna (C) Faixa 1</v>
      </c>
      <c r="N434" s="40" t="str">
        <f>IF(F434&lt;&gt;0,IF(AND(F434&lt;F415),"Preço Ok Coluna (D) Faixa 1","ERRO Preço Coluna (D) Faixa 1"),"Lançar Preço Coluna (D) Faixa 1")</f>
        <v>Lançar Preço Coluna (D) Faixa 1</v>
      </c>
      <c r="O434" s="33"/>
      <c r="P434" s="31" t="str">
        <f>IF(F434&lt;&gt;"",IF(I434=TRUE,"Preços OK na Faixa 2","ERRO Preços na Faixa 2"),"Lançar Preços na Faixa 2")</f>
        <v>Lançar Preços na Faixa 2</v>
      </c>
    </row>
    <row r="435" spans="1:16" ht="25.5">
      <c r="A435" s="11">
        <v>3</v>
      </c>
      <c r="B435" s="12" t="s">
        <v>3</v>
      </c>
      <c r="C435" s="19"/>
      <c r="D435" s="19"/>
      <c r="E435" s="19"/>
      <c r="F435" s="19"/>
      <c r="G435" s="10">
        <f t="shared" si="121"/>
        <v>0</v>
      </c>
      <c r="H435" s="75"/>
      <c r="I435" s="51" t="str">
        <f t="shared" si="120"/>
        <v/>
      </c>
      <c r="J435" s="4"/>
      <c r="K435" s="40" t="str">
        <f t="shared" ref="K435:K445" si="122">IF(C435&lt;&gt;0,IF(AND(C435&lt;C416),"Preço Ok Coluna (A) Faixa 1","ERRO Preço Coluna (A) Faixa 1"),"Lançar Preço Coluna (A) Faixa 1")</f>
        <v>Lançar Preço Coluna (A) Faixa 1</v>
      </c>
      <c r="L435" s="40" t="str">
        <f t="shared" ref="L435:L445" si="123">IF(D435&lt;&gt;0,IF(AND(D435&lt;D416),"Preço Ok Coluna (B) Faixa 1","ERRO Preço Coluna (B) Faixa 1"),"Lançar Preço Coluna (B) Faixa 1")</f>
        <v>Lançar Preço Coluna (B) Faixa 1</v>
      </c>
      <c r="M435" s="40" t="str">
        <f t="shared" ref="M435:M445" si="124">IF(E435&lt;&gt;0,IF(AND(E435&lt;E416),"Preço Ok Coluna (C) Faixa 1","ERRO Preço Coluna (C) Faixa 1"),"Lançar Preço Coluna (C) Faixa 1")</f>
        <v>Lançar Preço Coluna (C) Faixa 1</v>
      </c>
      <c r="N435" s="40" t="str">
        <f t="shared" ref="N435:N445" si="125">IF(F435&lt;&gt;0,IF(AND(F435&lt;F416),"Preço Ok Coluna (D) Faixa 1","ERRO Preço Coluna (D) Faixa 1"),"Lançar Preço Coluna (D) Faixa 1")</f>
        <v>Lançar Preço Coluna (D) Faixa 1</v>
      </c>
      <c r="O435" s="33"/>
      <c r="P435" s="31" t="str">
        <f>IF(F435&lt;&gt;"",IF(I435=TRUE,"Preços OK na Faixa 3","ERRO Preços na Faixa 3"),"Lançar Preços na Faixa 3")</f>
        <v>Lançar Preços na Faixa 3</v>
      </c>
    </row>
    <row r="436" spans="1:16" ht="25.5">
      <c r="A436" s="11">
        <v>4</v>
      </c>
      <c r="B436" s="12" t="s">
        <v>4</v>
      </c>
      <c r="C436" s="19"/>
      <c r="D436" s="19"/>
      <c r="E436" s="19"/>
      <c r="F436" s="19"/>
      <c r="G436" s="10">
        <f t="shared" si="121"/>
        <v>0</v>
      </c>
      <c r="H436" s="75"/>
      <c r="I436" s="51" t="str">
        <f t="shared" si="120"/>
        <v/>
      </c>
      <c r="J436" s="4"/>
      <c r="K436" s="40" t="str">
        <f t="shared" si="122"/>
        <v>Lançar Preço Coluna (A) Faixa 1</v>
      </c>
      <c r="L436" s="40" t="str">
        <f t="shared" si="123"/>
        <v>Lançar Preço Coluna (B) Faixa 1</v>
      </c>
      <c r="M436" s="40" t="str">
        <f t="shared" si="124"/>
        <v>Lançar Preço Coluna (C) Faixa 1</v>
      </c>
      <c r="N436" s="40" t="str">
        <f t="shared" si="125"/>
        <v>Lançar Preço Coluna (D) Faixa 1</v>
      </c>
      <c r="O436" s="33"/>
      <c r="P436" s="31" t="str">
        <f>IF(F436&lt;&gt;"",IF(I436=TRUE,"Preços OK na Faixa 4","ERRO Preços na Faixa 4"),"Lançar Preços na Faixa 4")</f>
        <v>Lançar Preços na Faixa 4</v>
      </c>
    </row>
    <row r="437" spans="1:16" ht="25.5">
      <c r="A437" s="11">
        <v>5</v>
      </c>
      <c r="B437" s="12" t="s">
        <v>5</v>
      </c>
      <c r="C437" s="19"/>
      <c r="D437" s="19"/>
      <c r="E437" s="19"/>
      <c r="F437" s="19"/>
      <c r="G437" s="10">
        <f t="shared" si="121"/>
        <v>0</v>
      </c>
      <c r="H437" s="75"/>
      <c r="I437" s="51" t="str">
        <f t="shared" si="120"/>
        <v/>
      </c>
      <c r="J437" s="4"/>
      <c r="K437" s="40" t="str">
        <f t="shared" si="122"/>
        <v>Lançar Preço Coluna (A) Faixa 1</v>
      </c>
      <c r="L437" s="40" t="str">
        <f t="shared" si="123"/>
        <v>Lançar Preço Coluna (B) Faixa 1</v>
      </c>
      <c r="M437" s="40" t="str">
        <f t="shared" si="124"/>
        <v>Lançar Preço Coluna (C) Faixa 1</v>
      </c>
      <c r="N437" s="40" t="str">
        <f t="shared" si="125"/>
        <v>Lançar Preço Coluna (D) Faixa 1</v>
      </c>
      <c r="O437" s="33"/>
      <c r="P437" s="31" t="str">
        <f>IF(F437&lt;&gt;"",IF(I437=TRUE,"Preços OK na Faixa 5","ERRO Preços na Faixa 5"),"Lançar Preços na Faixa 5")</f>
        <v>Lançar Preços na Faixa 5</v>
      </c>
    </row>
    <row r="438" spans="1:16" ht="25.5">
      <c r="A438" s="11">
        <v>6</v>
      </c>
      <c r="B438" s="12" t="s">
        <v>6</v>
      </c>
      <c r="C438" s="19"/>
      <c r="D438" s="19"/>
      <c r="E438" s="19"/>
      <c r="F438" s="19"/>
      <c r="G438" s="10">
        <f t="shared" si="121"/>
        <v>0</v>
      </c>
      <c r="H438" s="75"/>
      <c r="I438" s="51" t="str">
        <f t="shared" si="120"/>
        <v/>
      </c>
      <c r="J438" s="4"/>
      <c r="K438" s="40" t="str">
        <f t="shared" si="122"/>
        <v>Lançar Preço Coluna (A) Faixa 1</v>
      </c>
      <c r="L438" s="40" t="str">
        <f t="shared" si="123"/>
        <v>Lançar Preço Coluna (B) Faixa 1</v>
      </c>
      <c r="M438" s="40" t="str">
        <f t="shared" si="124"/>
        <v>Lançar Preço Coluna (C) Faixa 1</v>
      </c>
      <c r="N438" s="40" t="str">
        <f t="shared" si="125"/>
        <v>Lançar Preço Coluna (D) Faixa 1</v>
      </c>
      <c r="O438" s="33"/>
      <c r="P438" s="31" t="str">
        <f>IF(F438&lt;&gt;"",IF(I438=TRUE,"Preços OK na Faixa 6","ERRO Preços na Faixa 6"),"Lançar Preços na Faixa 6")</f>
        <v>Lançar Preços na Faixa 6</v>
      </c>
    </row>
    <row r="439" spans="1:16" ht="25.5">
      <c r="A439" s="11">
        <v>7</v>
      </c>
      <c r="B439" s="12" t="s">
        <v>7</v>
      </c>
      <c r="C439" s="19"/>
      <c r="D439" s="19"/>
      <c r="E439" s="19"/>
      <c r="F439" s="19"/>
      <c r="G439" s="10">
        <f t="shared" si="121"/>
        <v>0</v>
      </c>
      <c r="H439" s="75"/>
      <c r="I439" s="51" t="str">
        <f t="shared" si="120"/>
        <v/>
      </c>
      <c r="J439" s="4"/>
      <c r="K439" s="40" t="str">
        <f t="shared" si="122"/>
        <v>Lançar Preço Coluna (A) Faixa 1</v>
      </c>
      <c r="L439" s="40" t="str">
        <f t="shared" si="123"/>
        <v>Lançar Preço Coluna (B) Faixa 1</v>
      </c>
      <c r="M439" s="40" t="str">
        <f t="shared" si="124"/>
        <v>Lançar Preço Coluna (C) Faixa 1</v>
      </c>
      <c r="N439" s="40" t="str">
        <f t="shared" si="125"/>
        <v>Lançar Preço Coluna (D) Faixa 1</v>
      </c>
      <c r="O439" s="33"/>
      <c r="P439" s="31" t="str">
        <f>IF(F439&lt;&gt;"",IF(I439=TRUE,"Preços OK na Faixa 7","ERRO Preços na Faixa 7"),"Lançar Preços na Faixa 7")</f>
        <v>Lançar Preços na Faixa 7</v>
      </c>
    </row>
    <row r="440" spans="1:16" ht="25.5">
      <c r="A440" s="11">
        <v>8</v>
      </c>
      <c r="B440" s="12" t="s">
        <v>8</v>
      </c>
      <c r="C440" s="19"/>
      <c r="D440" s="19"/>
      <c r="E440" s="19"/>
      <c r="F440" s="19"/>
      <c r="G440" s="10">
        <f t="shared" si="121"/>
        <v>0</v>
      </c>
      <c r="H440" s="75"/>
      <c r="I440" s="51" t="str">
        <f t="shared" si="120"/>
        <v/>
      </c>
      <c r="J440" s="4"/>
      <c r="K440" s="40" t="str">
        <f t="shared" si="122"/>
        <v>Lançar Preço Coluna (A) Faixa 1</v>
      </c>
      <c r="L440" s="40" t="str">
        <f t="shared" si="123"/>
        <v>Lançar Preço Coluna (B) Faixa 1</v>
      </c>
      <c r="M440" s="40" t="str">
        <f t="shared" si="124"/>
        <v>Lançar Preço Coluna (C) Faixa 1</v>
      </c>
      <c r="N440" s="40" t="str">
        <f t="shared" si="125"/>
        <v>Lançar Preço Coluna (D) Faixa 1</v>
      </c>
      <c r="O440" s="33"/>
      <c r="P440" s="31" t="str">
        <f>IF(F440&lt;&gt;"",IF(I440=TRUE,"Preços OK na Faixa 8","ERRO Preços na Faixa 8"),"Lançar Preços na Faixa 8")</f>
        <v>Lançar Preços na Faixa 8</v>
      </c>
    </row>
    <row r="441" spans="1:16" ht="25.5">
      <c r="A441" s="11">
        <v>9</v>
      </c>
      <c r="B441" s="12" t="s">
        <v>9</v>
      </c>
      <c r="C441" s="19"/>
      <c r="D441" s="19"/>
      <c r="E441" s="19"/>
      <c r="F441" s="19"/>
      <c r="G441" s="10">
        <f t="shared" si="121"/>
        <v>0</v>
      </c>
      <c r="H441" s="75"/>
      <c r="I441" s="51" t="str">
        <f t="shared" si="120"/>
        <v/>
      </c>
      <c r="J441" s="4"/>
      <c r="K441" s="40" t="str">
        <f t="shared" si="122"/>
        <v>Lançar Preço Coluna (A) Faixa 1</v>
      </c>
      <c r="L441" s="40" t="str">
        <f t="shared" si="123"/>
        <v>Lançar Preço Coluna (B) Faixa 1</v>
      </c>
      <c r="M441" s="40" t="str">
        <f t="shared" si="124"/>
        <v>Lançar Preço Coluna (C) Faixa 1</v>
      </c>
      <c r="N441" s="40" t="str">
        <f t="shared" si="125"/>
        <v>Lançar Preço Coluna (D) Faixa 1</v>
      </c>
      <c r="O441" s="33"/>
      <c r="P441" s="31" t="str">
        <f>IF(F441&lt;&gt;"",IF(I441=TRUE,"Preços OK na Faixa 9","ERRO Preços na Faixa 9"),"Lançar Preços na Faixa 9")</f>
        <v>Lançar Preços na Faixa 9</v>
      </c>
    </row>
    <row r="442" spans="1:16" ht="25.5">
      <c r="A442" s="11">
        <v>10</v>
      </c>
      <c r="B442" s="12" t="s">
        <v>10</v>
      </c>
      <c r="C442" s="19"/>
      <c r="D442" s="19"/>
      <c r="E442" s="19"/>
      <c r="F442" s="19"/>
      <c r="G442" s="10">
        <f t="shared" si="121"/>
        <v>0</v>
      </c>
      <c r="H442" s="75"/>
      <c r="I442" s="51" t="str">
        <f t="shared" si="120"/>
        <v/>
      </c>
      <c r="J442" s="4"/>
      <c r="K442" s="40" t="str">
        <f t="shared" si="122"/>
        <v>Lançar Preço Coluna (A) Faixa 1</v>
      </c>
      <c r="L442" s="40" t="str">
        <f t="shared" si="123"/>
        <v>Lançar Preço Coluna (B) Faixa 1</v>
      </c>
      <c r="M442" s="40" t="str">
        <f t="shared" si="124"/>
        <v>Lançar Preço Coluna (C) Faixa 1</v>
      </c>
      <c r="N442" s="40" t="str">
        <f t="shared" si="125"/>
        <v>Lançar Preço Coluna (D) Faixa 1</v>
      </c>
      <c r="O442" s="33"/>
      <c r="P442" s="31" t="str">
        <f>IF(F442&lt;&gt;"",IF(I442=TRUE,"Preços OK na Faixa 10","ERRO Preços na Faixa 10"),"Lançar Preços na Faixa 10")</f>
        <v>Lançar Preços na Faixa 10</v>
      </c>
    </row>
    <row r="443" spans="1:16" ht="25.5">
      <c r="A443" s="11">
        <v>11</v>
      </c>
      <c r="B443" s="12" t="s">
        <v>11</v>
      </c>
      <c r="C443" s="19"/>
      <c r="D443" s="19"/>
      <c r="E443" s="19"/>
      <c r="F443" s="19"/>
      <c r="G443" s="10">
        <f t="shared" si="121"/>
        <v>0</v>
      </c>
      <c r="H443" s="75"/>
      <c r="I443" s="51" t="str">
        <f t="shared" si="120"/>
        <v/>
      </c>
      <c r="J443" s="4"/>
      <c r="K443" s="40" t="str">
        <f t="shared" si="122"/>
        <v>Lançar Preço Coluna (A) Faixa 1</v>
      </c>
      <c r="L443" s="40" t="str">
        <f t="shared" si="123"/>
        <v>Lançar Preço Coluna (B) Faixa 1</v>
      </c>
      <c r="M443" s="40" t="str">
        <f t="shared" si="124"/>
        <v>Lançar Preço Coluna (C) Faixa 1</v>
      </c>
      <c r="N443" s="40" t="str">
        <f t="shared" si="125"/>
        <v>Lançar Preço Coluna (D) Faixa 1</v>
      </c>
      <c r="O443" s="33"/>
      <c r="P443" s="31" t="str">
        <f>IF(F443&lt;&gt;"",IF(I443=TRUE,"Preços OK na Faixa 11","ERRO Preços na Faixa 11"),"Lançar Preços na Faixa 11")</f>
        <v>Lançar Preços na Faixa 11</v>
      </c>
    </row>
    <row r="444" spans="1:16" ht="25.5">
      <c r="A444" s="11">
        <v>12</v>
      </c>
      <c r="B444" s="12" t="s">
        <v>12</v>
      </c>
      <c r="C444" s="19"/>
      <c r="D444" s="19"/>
      <c r="E444" s="19"/>
      <c r="F444" s="19"/>
      <c r="G444" s="10">
        <f t="shared" si="121"/>
        <v>0</v>
      </c>
      <c r="H444" s="75"/>
      <c r="I444" s="51" t="str">
        <f t="shared" si="120"/>
        <v/>
      </c>
      <c r="J444" s="4"/>
      <c r="K444" s="40" t="str">
        <f t="shared" si="122"/>
        <v>Lançar Preço Coluna (A) Faixa 1</v>
      </c>
      <c r="L444" s="40" t="str">
        <f t="shared" si="123"/>
        <v>Lançar Preço Coluna (B) Faixa 1</v>
      </c>
      <c r="M444" s="40" t="str">
        <f t="shared" si="124"/>
        <v>Lançar Preço Coluna (C) Faixa 1</v>
      </c>
      <c r="N444" s="40" t="str">
        <f t="shared" si="125"/>
        <v>Lançar Preço Coluna (D) Faixa 1</v>
      </c>
      <c r="O444" s="33"/>
      <c r="P444" s="36" t="str">
        <f>IF(F444&lt;&gt;"",IF(I444=TRUE,"Preços OK na Faixa 12","ERRO Preços na Faixa 12"),"Lançar Preços na Faixa 12")</f>
        <v>Lançar Preços na Faixa 12</v>
      </c>
    </row>
    <row r="445" spans="1:16" ht="26.25" thickBot="1">
      <c r="A445" s="46">
        <v>13</v>
      </c>
      <c r="B445" s="47" t="s">
        <v>13</v>
      </c>
      <c r="C445" s="48"/>
      <c r="D445" s="48"/>
      <c r="E445" s="48"/>
      <c r="F445" s="48"/>
      <c r="G445" s="49">
        <f t="shared" si="121"/>
        <v>0</v>
      </c>
      <c r="H445" s="75">
        <f>SUM(G433:G445)</f>
        <v>0</v>
      </c>
      <c r="I445" s="51" t="str">
        <f t="shared" si="120"/>
        <v/>
      </c>
      <c r="J445" s="4"/>
      <c r="K445" s="40" t="str">
        <f t="shared" si="122"/>
        <v>Lançar Preço Coluna (A) Faixa 1</v>
      </c>
      <c r="L445" s="40" t="str">
        <f t="shared" si="123"/>
        <v>Lançar Preço Coluna (B) Faixa 1</v>
      </c>
      <c r="M445" s="40" t="str">
        <f t="shared" si="124"/>
        <v>Lançar Preço Coluna (C) Faixa 1</v>
      </c>
      <c r="N445" s="40" t="str">
        <f t="shared" si="125"/>
        <v>Lançar Preço Coluna (D) Faixa 1</v>
      </c>
      <c r="O445" s="39"/>
      <c r="P445" s="36" t="str">
        <f>IF(F445&lt;&gt;"",IF(I445=TRUE,"Preços OK na Faixa 13","ERRO Preços na Faixa 13"),"Lançar Preços na Faixa 13")</f>
        <v>Lançar Preços na Faixa 13</v>
      </c>
    </row>
    <row r="446" spans="1:16" ht="21.75" customHeight="1" thickBot="1">
      <c r="A446" s="6"/>
      <c r="B446" s="4"/>
      <c r="C446" s="4"/>
      <c r="D446" s="4"/>
      <c r="E446" s="4"/>
      <c r="F446" s="4"/>
      <c r="G446" s="4"/>
      <c r="H446" s="74"/>
      <c r="I446" s="51"/>
      <c r="J446" s="4"/>
      <c r="L446" s="1"/>
    </row>
    <row r="447" spans="1:16" s="63" customFormat="1" ht="30.75" customHeight="1" thickBot="1">
      <c r="A447" s="152" t="s">
        <v>54</v>
      </c>
      <c r="B447" s="153"/>
      <c r="C447" s="153"/>
      <c r="D447" s="153"/>
      <c r="E447" s="154"/>
      <c r="F447" s="154"/>
      <c r="G447" s="155"/>
      <c r="H447" s="58"/>
      <c r="I447" s="59"/>
      <c r="J447" s="60"/>
      <c r="K447" s="145" t="s">
        <v>50</v>
      </c>
      <c r="L447" s="145"/>
      <c r="M447" s="145"/>
      <c r="N447" s="145"/>
      <c r="O447" s="61"/>
      <c r="P447" s="147" t="s">
        <v>51</v>
      </c>
    </row>
    <row r="448" spans="1:16" ht="57" customHeight="1" thickBot="1">
      <c r="A448" s="156" t="s">
        <v>95</v>
      </c>
      <c r="B448" s="157"/>
      <c r="C448" s="157"/>
      <c r="D448" s="157"/>
      <c r="E448" s="157"/>
      <c r="F448" s="157"/>
      <c r="G448" s="158"/>
      <c r="H448" s="53"/>
      <c r="K448" s="145"/>
      <c r="L448" s="145"/>
      <c r="M448" s="145"/>
      <c r="N448" s="145"/>
      <c r="O448" s="18"/>
      <c r="P448" s="147"/>
    </row>
    <row r="449" spans="1:16" ht="13.5" customHeight="1" thickBot="1">
      <c r="A449" s="127" t="s">
        <v>37</v>
      </c>
      <c r="B449" s="127" t="s">
        <v>36</v>
      </c>
      <c r="C449" s="130" t="s">
        <v>45</v>
      </c>
      <c r="D449" s="131"/>
      <c r="E449" s="131"/>
      <c r="F449" s="132"/>
      <c r="G449" s="133" t="s">
        <v>89</v>
      </c>
      <c r="H449" s="54"/>
      <c r="J449" s="1"/>
      <c r="K449" s="145"/>
      <c r="L449" s="145"/>
      <c r="M449" s="145"/>
      <c r="N449" s="145"/>
      <c r="O449" s="18"/>
      <c r="P449" s="147"/>
    </row>
    <row r="450" spans="1:16" ht="13.5" thickBot="1">
      <c r="A450" s="128"/>
      <c r="B450" s="128"/>
      <c r="C450" s="21" t="s">
        <v>41</v>
      </c>
      <c r="D450" s="20" t="s">
        <v>42</v>
      </c>
      <c r="E450" s="20" t="s">
        <v>43</v>
      </c>
      <c r="F450" s="20" t="s">
        <v>44</v>
      </c>
      <c r="G450" s="134"/>
      <c r="H450" s="54"/>
      <c r="K450" s="145"/>
      <c r="L450" s="145"/>
      <c r="M450" s="145"/>
      <c r="N450" s="145"/>
      <c r="O450" s="18"/>
      <c r="P450" s="147"/>
    </row>
    <row r="451" spans="1:16" ht="41.25" thickBot="1">
      <c r="A451" s="129"/>
      <c r="B451" s="129"/>
      <c r="C451" s="43" t="s">
        <v>87</v>
      </c>
      <c r="D451" s="44" t="s">
        <v>47</v>
      </c>
      <c r="E451" s="44" t="s">
        <v>88</v>
      </c>
      <c r="F451" s="44" t="s">
        <v>49</v>
      </c>
      <c r="G451" s="135"/>
      <c r="H451" s="54"/>
      <c r="K451" s="146"/>
      <c r="L451" s="146"/>
      <c r="M451" s="146"/>
      <c r="N451" s="146"/>
      <c r="O451" s="32"/>
      <c r="P451" s="148"/>
    </row>
    <row r="452" spans="1:16" ht="25.5">
      <c r="A452" s="8">
        <v>1</v>
      </c>
      <c r="B452" s="9" t="s">
        <v>1</v>
      </c>
      <c r="C452" s="19"/>
      <c r="D452" s="19"/>
      <c r="E452" s="19"/>
      <c r="F452" s="19"/>
      <c r="G452" s="10">
        <f>SUM(C452:D452)</f>
        <v>0</v>
      </c>
      <c r="H452" s="75"/>
      <c r="I452" s="51" t="str">
        <f t="shared" ref="I452:I464" si="126">IF(C452&lt;&gt;0,AND(D452&lt;C452,E452&lt;D452,F452&lt;E452),"")</f>
        <v/>
      </c>
      <c r="J452" s="4"/>
      <c r="K452" s="40" t="str">
        <f>IF(C452&lt;&gt;0,IF(AND(C452&lt;C433),"Preço Ok Coluna (A) Faixa 1","ERRO Preço Coluna (A) Faixa 1"),"Lançar Preço Coluna (A) Faixa 1")</f>
        <v>Lançar Preço Coluna (A) Faixa 1</v>
      </c>
      <c r="L452" s="40" t="str">
        <f>IF(D452&lt;&gt;0,IF(AND(D452&lt;D433),"Preço Ok Coluna (B) Faixa 1","ERRO Preço Coluna (B) Faixa 1"),"Lançar Preço Coluna (B) Faixa 1")</f>
        <v>Lançar Preço Coluna (B) Faixa 1</v>
      </c>
      <c r="M452" s="40" t="str">
        <f>IF(E452&lt;&gt;0,IF(AND(E452&lt;E433),"Preço Ok Coluna (C) Faixa 1","ERRO Preço Coluna (C) Faixa 1"),"Lançar Preço Coluna (C) Faixa 1")</f>
        <v>Lançar Preço Coluna (C) Faixa 1</v>
      </c>
      <c r="N452" s="40" t="str">
        <f>IF(F452&lt;&gt;0,IF(AND(F452&lt;F433),"Preço Ok Coluna (D) Faixa 1","ERRO Preço Coluna (D) Faixa 1"),"Lançar Preço Coluna (D) Faixa 1")</f>
        <v>Lançar Preço Coluna (D) Faixa 1</v>
      </c>
      <c r="O452" s="40"/>
      <c r="P452" s="31" t="str">
        <f>IF(F452&lt;&gt;"",IF(I452=TRUE,"Preços OK na Faixa 1","ERRO Preços na Faixa 1"),"Lançar Preços na Faixa 1")</f>
        <v>Lançar Preços na Faixa 1</v>
      </c>
    </row>
    <row r="453" spans="1:16" ht="25.5">
      <c r="A453" s="11">
        <v>2</v>
      </c>
      <c r="B453" s="12" t="s">
        <v>2</v>
      </c>
      <c r="C453" s="19"/>
      <c r="D453" s="19"/>
      <c r="E453" s="19"/>
      <c r="F453" s="19"/>
      <c r="G453" s="10">
        <f t="shared" ref="G453:G464" si="127">SUM(C453:D453)</f>
        <v>0</v>
      </c>
      <c r="H453" s="75"/>
      <c r="I453" s="51" t="str">
        <f t="shared" si="126"/>
        <v/>
      </c>
      <c r="J453" s="4"/>
      <c r="K453" s="40" t="str">
        <f>IF(C453&lt;&gt;0,IF(AND(C453&lt;C434),"Preço Ok Coluna (A) Faixa 1","ERRO Preço Coluna (A) Faixa 1"),"Lançar Preço Coluna (A) Faixa 1")</f>
        <v>Lançar Preço Coluna (A) Faixa 1</v>
      </c>
      <c r="L453" s="40" t="str">
        <f>IF(D453&lt;&gt;0,IF(AND(D453&lt;D434),"Preço Ok Coluna (B) Faixa 1","ERRO Preço Coluna (B) Faixa 1"),"Lançar Preço Coluna (B) Faixa 1")</f>
        <v>Lançar Preço Coluna (B) Faixa 1</v>
      </c>
      <c r="M453" s="40" t="str">
        <f>IF(E453&lt;&gt;0,IF(AND(E453&lt;E434),"Preço Ok Coluna (C) Faixa 1","ERRO Preço Coluna (C) Faixa 1"),"Lançar Preço Coluna (C) Faixa 1")</f>
        <v>Lançar Preço Coluna (C) Faixa 1</v>
      </c>
      <c r="N453" s="40" t="str">
        <f>IF(F453&lt;&gt;0,IF(AND(F453&lt;F434),"Preço Ok Coluna (D) Faixa 1","ERRO Preço Coluna (D) Faixa 1"),"Lançar Preço Coluna (D) Faixa 1")</f>
        <v>Lançar Preço Coluna (D) Faixa 1</v>
      </c>
      <c r="O453" s="33"/>
      <c r="P453" s="31" t="str">
        <f>IF(F453&lt;&gt;"",IF(I453=TRUE,"Preços OK na Faixa 2","ERRO Preços na Faixa 2"),"Lançar Preços na Faixa 2")</f>
        <v>Lançar Preços na Faixa 2</v>
      </c>
    </row>
    <row r="454" spans="1:16" ht="25.5">
      <c r="A454" s="11">
        <v>3</v>
      </c>
      <c r="B454" s="12" t="s">
        <v>3</v>
      </c>
      <c r="C454" s="19"/>
      <c r="D454" s="19"/>
      <c r="E454" s="19"/>
      <c r="F454" s="19"/>
      <c r="G454" s="10">
        <f t="shared" si="127"/>
        <v>0</v>
      </c>
      <c r="H454" s="75"/>
      <c r="I454" s="51" t="str">
        <f t="shared" si="126"/>
        <v/>
      </c>
      <c r="J454" s="4"/>
      <c r="K454" s="40" t="str">
        <f t="shared" ref="K454:K464" si="128">IF(C454&lt;&gt;0,IF(AND(C454&lt;C435),"Preço Ok Coluna (A) Faixa 1","ERRO Preço Coluna (A) Faixa 1"),"Lançar Preço Coluna (A) Faixa 1")</f>
        <v>Lançar Preço Coluna (A) Faixa 1</v>
      </c>
      <c r="L454" s="40" t="str">
        <f t="shared" ref="L454:L464" si="129">IF(D454&lt;&gt;0,IF(AND(D454&lt;D435),"Preço Ok Coluna (B) Faixa 1","ERRO Preço Coluna (B) Faixa 1"),"Lançar Preço Coluna (B) Faixa 1")</f>
        <v>Lançar Preço Coluna (B) Faixa 1</v>
      </c>
      <c r="M454" s="40" t="str">
        <f t="shared" ref="M454:M464" si="130">IF(E454&lt;&gt;0,IF(AND(E454&lt;E435),"Preço Ok Coluna (C) Faixa 1","ERRO Preço Coluna (C) Faixa 1"),"Lançar Preço Coluna (C) Faixa 1")</f>
        <v>Lançar Preço Coluna (C) Faixa 1</v>
      </c>
      <c r="N454" s="40" t="str">
        <f t="shared" ref="N454:N464" si="131">IF(F454&lt;&gt;0,IF(AND(F454&lt;F435),"Preço Ok Coluna (D) Faixa 1","ERRO Preço Coluna (D) Faixa 1"),"Lançar Preço Coluna (D) Faixa 1")</f>
        <v>Lançar Preço Coluna (D) Faixa 1</v>
      </c>
      <c r="O454" s="33"/>
      <c r="P454" s="31" t="str">
        <f>IF(F454&lt;&gt;"",IF(I454=TRUE,"Preços OK na Faixa 3","ERRO Preços na Faixa 3"),"Lançar Preços na Faixa 3")</f>
        <v>Lançar Preços na Faixa 3</v>
      </c>
    </row>
    <row r="455" spans="1:16" ht="25.5">
      <c r="A455" s="11">
        <v>4</v>
      </c>
      <c r="B455" s="12" t="s">
        <v>4</v>
      </c>
      <c r="C455" s="19"/>
      <c r="D455" s="19"/>
      <c r="E455" s="19"/>
      <c r="F455" s="19"/>
      <c r="G455" s="10">
        <f t="shared" si="127"/>
        <v>0</v>
      </c>
      <c r="H455" s="75"/>
      <c r="I455" s="51" t="str">
        <f t="shared" si="126"/>
        <v/>
      </c>
      <c r="J455" s="4"/>
      <c r="K455" s="40" t="str">
        <f t="shared" si="128"/>
        <v>Lançar Preço Coluna (A) Faixa 1</v>
      </c>
      <c r="L455" s="40" t="str">
        <f t="shared" si="129"/>
        <v>Lançar Preço Coluna (B) Faixa 1</v>
      </c>
      <c r="M455" s="40" t="str">
        <f t="shared" si="130"/>
        <v>Lançar Preço Coluna (C) Faixa 1</v>
      </c>
      <c r="N455" s="40" t="str">
        <f t="shared" si="131"/>
        <v>Lançar Preço Coluna (D) Faixa 1</v>
      </c>
      <c r="O455" s="33"/>
      <c r="P455" s="31" t="str">
        <f>IF(F455&lt;&gt;"",IF(I455=TRUE,"Preços OK na Faixa 4","ERRO Preços na Faixa 4"),"Lançar Preços na Faixa 4")</f>
        <v>Lançar Preços na Faixa 4</v>
      </c>
    </row>
    <row r="456" spans="1:16" ht="25.5">
      <c r="A456" s="14">
        <v>5</v>
      </c>
      <c r="B456" s="15" t="s">
        <v>5</v>
      </c>
      <c r="C456" s="19"/>
      <c r="D456" s="19"/>
      <c r="E456" s="19"/>
      <c r="F456" s="19"/>
      <c r="G456" s="16">
        <f t="shared" si="127"/>
        <v>0</v>
      </c>
      <c r="H456" s="75"/>
      <c r="I456" s="51" t="str">
        <f t="shared" si="126"/>
        <v/>
      </c>
      <c r="J456" s="4"/>
      <c r="K456" s="40" t="str">
        <f t="shared" si="128"/>
        <v>Lançar Preço Coluna (A) Faixa 1</v>
      </c>
      <c r="L456" s="40" t="str">
        <f t="shared" si="129"/>
        <v>Lançar Preço Coluna (B) Faixa 1</v>
      </c>
      <c r="M456" s="40" t="str">
        <f t="shared" si="130"/>
        <v>Lançar Preço Coluna (C) Faixa 1</v>
      </c>
      <c r="N456" s="40" t="str">
        <f t="shared" si="131"/>
        <v>Lançar Preço Coluna (D) Faixa 1</v>
      </c>
      <c r="O456" s="33"/>
      <c r="P456" s="31" t="str">
        <f>IF(F456&lt;&gt;"",IF(I456=TRUE,"Preços OK na Faixa 5","ERRO Preços na Faixa 5"),"Lançar Preços na Faixa 5")</f>
        <v>Lançar Preços na Faixa 5</v>
      </c>
    </row>
    <row r="457" spans="1:16" ht="25.5">
      <c r="A457" s="11">
        <v>6</v>
      </c>
      <c r="B457" s="12" t="s">
        <v>6</v>
      </c>
      <c r="C457" s="19"/>
      <c r="D457" s="19"/>
      <c r="E457" s="19"/>
      <c r="F457" s="19"/>
      <c r="G457" s="10">
        <f t="shared" si="127"/>
        <v>0</v>
      </c>
      <c r="H457" s="75"/>
      <c r="I457" s="51" t="str">
        <f t="shared" si="126"/>
        <v/>
      </c>
      <c r="J457" s="4"/>
      <c r="K457" s="40" t="str">
        <f t="shared" si="128"/>
        <v>Lançar Preço Coluna (A) Faixa 1</v>
      </c>
      <c r="L457" s="40" t="str">
        <f t="shared" si="129"/>
        <v>Lançar Preço Coluna (B) Faixa 1</v>
      </c>
      <c r="M457" s="40" t="str">
        <f t="shared" si="130"/>
        <v>Lançar Preço Coluna (C) Faixa 1</v>
      </c>
      <c r="N457" s="40" t="str">
        <f t="shared" si="131"/>
        <v>Lançar Preço Coluna (D) Faixa 1</v>
      </c>
      <c r="O457" s="33"/>
      <c r="P457" s="31" t="str">
        <f>IF(F457&lt;&gt;"",IF(I457=TRUE,"Preços OK na Faixa 6","ERRO Preços na Faixa 6"),"Lançar Preços na Faixa 6")</f>
        <v>Lançar Preços na Faixa 6</v>
      </c>
    </row>
    <row r="458" spans="1:16" ht="25.5">
      <c r="A458" s="11">
        <v>7</v>
      </c>
      <c r="B458" s="12" t="s">
        <v>7</v>
      </c>
      <c r="C458" s="19"/>
      <c r="D458" s="19"/>
      <c r="E458" s="19"/>
      <c r="F458" s="19"/>
      <c r="G458" s="10">
        <f t="shared" si="127"/>
        <v>0</v>
      </c>
      <c r="H458" s="75"/>
      <c r="I458" s="51" t="str">
        <f t="shared" si="126"/>
        <v/>
      </c>
      <c r="J458" s="4"/>
      <c r="K458" s="40" t="str">
        <f t="shared" si="128"/>
        <v>Lançar Preço Coluna (A) Faixa 1</v>
      </c>
      <c r="L458" s="40" t="str">
        <f t="shared" si="129"/>
        <v>Lançar Preço Coluna (B) Faixa 1</v>
      </c>
      <c r="M458" s="40" t="str">
        <f t="shared" si="130"/>
        <v>Lançar Preço Coluna (C) Faixa 1</v>
      </c>
      <c r="N458" s="40" t="str">
        <f t="shared" si="131"/>
        <v>Lançar Preço Coluna (D) Faixa 1</v>
      </c>
      <c r="O458" s="33"/>
      <c r="P458" s="31" t="str">
        <f>IF(F458&lt;&gt;"",IF(I458=TRUE,"Preços OK na Faixa 7","ERRO Preços na Faixa 7"),"Lançar Preços na Faixa 7")</f>
        <v>Lançar Preços na Faixa 7</v>
      </c>
    </row>
    <row r="459" spans="1:16" ht="25.5">
      <c r="A459" s="11">
        <v>8</v>
      </c>
      <c r="B459" s="12" t="s">
        <v>8</v>
      </c>
      <c r="C459" s="19"/>
      <c r="D459" s="19"/>
      <c r="E459" s="19"/>
      <c r="F459" s="19"/>
      <c r="G459" s="10">
        <f t="shared" si="127"/>
        <v>0</v>
      </c>
      <c r="H459" s="75"/>
      <c r="I459" s="51" t="str">
        <f t="shared" si="126"/>
        <v/>
      </c>
      <c r="J459" s="4"/>
      <c r="K459" s="40" t="str">
        <f t="shared" si="128"/>
        <v>Lançar Preço Coluna (A) Faixa 1</v>
      </c>
      <c r="L459" s="40" t="str">
        <f t="shared" si="129"/>
        <v>Lançar Preço Coluna (B) Faixa 1</v>
      </c>
      <c r="M459" s="40" t="str">
        <f t="shared" si="130"/>
        <v>Lançar Preço Coluna (C) Faixa 1</v>
      </c>
      <c r="N459" s="40" t="str">
        <f t="shared" si="131"/>
        <v>Lançar Preço Coluna (D) Faixa 1</v>
      </c>
      <c r="O459" s="33"/>
      <c r="P459" s="31" t="str">
        <f>IF(F459&lt;&gt;"",IF(I459=TRUE,"Preços OK na Faixa 8","ERRO Preços na Faixa 8"),"Lançar Preços na Faixa 8")</f>
        <v>Lançar Preços na Faixa 8</v>
      </c>
    </row>
    <row r="460" spans="1:16" ht="25.5">
      <c r="A460" s="11">
        <v>9</v>
      </c>
      <c r="B460" s="12" t="s">
        <v>9</v>
      </c>
      <c r="C460" s="19"/>
      <c r="D460" s="19"/>
      <c r="E460" s="19"/>
      <c r="F460" s="19"/>
      <c r="G460" s="10">
        <f t="shared" si="127"/>
        <v>0</v>
      </c>
      <c r="H460" s="75"/>
      <c r="I460" s="51" t="str">
        <f t="shared" si="126"/>
        <v/>
      </c>
      <c r="J460" s="4"/>
      <c r="K460" s="40" t="str">
        <f t="shared" si="128"/>
        <v>Lançar Preço Coluna (A) Faixa 1</v>
      </c>
      <c r="L460" s="40" t="str">
        <f t="shared" si="129"/>
        <v>Lançar Preço Coluna (B) Faixa 1</v>
      </c>
      <c r="M460" s="40" t="str">
        <f t="shared" si="130"/>
        <v>Lançar Preço Coluna (C) Faixa 1</v>
      </c>
      <c r="N460" s="40" t="str">
        <f t="shared" si="131"/>
        <v>Lançar Preço Coluna (D) Faixa 1</v>
      </c>
      <c r="O460" s="33"/>
      <c r="P460" s="31" t="str">
        <f>IF(F460&lt;&gt;"",IF(I460=TRUE,"Preços OK na Faixa 9","ERRO Preços na Faixa 9"),"Lançar Preços na Faixa 9")</f>
        <v>Lançar Preços na Faixa 9</v>
      </c>
    </row>
    <row r="461" spans="1:16" ht="25.5">
      <c r="A461" s="11">
        <v>10</v>
      </c>
      <c r="B461" s="12" t="s">
        <v>10</v>
      </c>
      <c r="C461" s="19"/>
      <c r="D461" s="19"/>
      <c r="E461" s="19"/>
      <c r="F461" s="19"/>
      <c r="G461" s="10">
        <f t="shared" si="127"/>
        <v>0</v>
      </c>
      <c r="H461" s="75"/>
      <c r="I461" s="51" t="str">
        <f t="shared" si="126"/>
        <v/>
      </c>
      <c r="J461" s="4"/>
      <c r="K461" s="40" t="str">
        <f t="shared" si="128"/>
        <v>Lançar Preço Coluna (A) Faixa 1</v>
      </c>
      <c r="L461" s="40" t="str">
        <f t="shared" si="129"/>
        <v>Lançar Preço Coluna (B) Faixa 1</v>
      </c>
      <c r="M461" s="40" t="str">
        <f t="shared" si="130"/>
        <v>Lançar Preço Coluna (C) Faixa 1</v>
      </c>
      <c r="N461" s="40" t="str">
        <f t="shared" si="131"/>
        <v>Lançar Preço Coluna (D) Faixa 1</v>
      </c>
      <c r="O461" s="33"/>
      <c r="P461" s="31" t="str">
        <f>IF(F461&lt;&gt;"",IF(I461=TRUE,"Preços OK na Faixa 10","ERRO Preços na Faixa 10"),"Lançar Preços na Faixa 10")</f>
        <v>Lançar Preços na Faixa 10</v>
      </c>
    </row>
    <row r="462" spans="1:16" ht="25.5">
      <c r="A462" s="11">
        <v>11</v>
      </c>
      <c r="B462" s="12" t="s">
        <v>11</v>
      </c>
      <c r="C462" s="19"/>
      <c r="D462" s="19"/>
      <c r="E462" s="19"/>
      <c r="F462" s="19"/>
      <c r="G462" s="10">
        <f t="shared" si="127"/>
        <v>0</v>
      </c>
      <c r="H462" s="75"/>
      <c r="I462" s="51" t="str">
        <f t="shared" si="126"/>
        <v/>
      </c>
      <c r="J462" s="4"/>
      <c r="K462" s="40" t="str">
        <f t="shared" si="128"/>
        <v>Lançar Preço Coluna (A) Faixa 1</v>
      </c>
      <c r="L462" s="40" t="str">
        <f t="shared" si="129"/>
        <v>Lançar Preço Coluna (B) Faixa 1</v>
      </c>
      <c r="M462" s="40" t="str">
        <f t="shared" si="130"/>
        <v>Lançar Preço Coluna (C) Faixa 1</v>
      </c>
      <c r="N462" s="40" t="str">
        <f t="shared" si="131"/>
        <v>Lançar Preço Coluna (D) Faixa 1</v>
      </c>
      <c r="O462" s="33"/>
      <c r="P462" s="31" t="str">
        <f>IF(F462&lt;&gt;"",IF(I462=TRUE,"Preços OK na Faixa 11","ERRO Preços na Faixa 11"),"Lançar Preços na Faixa 11")</f>
        <v>Lançar Preços na Faixa 11</v>
      </c>
    </row>
    <row r="463" spans="1:16" ht="25.5">
      <c r="A463" s="11">
        <v>12</v>
      </c>
      <c r="B463" s="12" t="s">
        <v>12</v>
      </c>
      <c r="C463" s="19"/>
      <c r="D463" s="19"/>
      <c r="E463" s="19"/>
      <c r="F463" s="19"/>
      <c r="G463" s="10">
        <f t="shared" si="127"/>
        <v>0</v>
      </c>
      <c r="H463" s="75"/>
      <c r="I463" s="51" t="str">
        <f t="shared" si="126"/>
        <v/>
      </c>
      <c r="J463" s="4"/>
      <c r="K463" s="40" t="str">
        <f t="shared" si="128"/>
        <v>Lançar Preço Coluna (A) Faixa 1</v>
      </c>
      <c r="L463" s="40" t="str">
        <f t="shared" si="129"/>
        <v>Lançar Preço Coluna (B) Faixa 1</v>
      </c>
      <c r="M463" s="40" t="str">
        <f t="shared" si="130"/>
        <v>Lançar Preço Coluna (C) Faixa 1</v>
      </c>
      <c r="N463" s="40" t="str">
        <f t="shared" si="131"/>
        <v>Lançar Preço Coluna (D) Faixa 1</v>
      </c>
      <c r="O463" s="33"/>
      <c r="P463" s="36" t="str">
        <f>IF(F463&lt;&gt;"",IF(I463=TRUE,"Preços OK na Faixa 12","ERRO Preços na Faixa 12"),"Lançar Preços na Faixa 12")</f>
        <v>Lançar Preços na Faixa 12</v>
      </c>
    </row>
    <row r="464" spans="1:16" ht="26.25" thickBot="1">
      <c r="A464" s="46">
        <v>13</v>
      </c>
      <c r="B464" s="47" t="s">
        <v>13</v>
      </c>
      <c r="C464" s="48"/>
      <c r="D464" s="48"/>
      <c r="E464" s="48"/>
      <c r="F464" s="48"/>
      <c r="G464" s="49">
        <f t="shared" si="127"/>
        <v>0</v>
      </c>
      <c r="H464" s="75">
        <f>SUM(G452:G464)</f>
        <v>0</v>
      </c>
      <c r="I464" s="51" t="str">
        <f t="shared" si="126"/>
        <v/>
      </c>
      <c r="J464" s="4"/>
      <c r="K464" s="40" t="str">
        <f t="shared" si="128"/>
        <v>Lançar Preço Coluna (A) Faixa 1</v>
      </c>
      <c r="L464" s="40" t="str">
        <f t="shared" si="129"/>
        <v>Lançar Preço Coluna (B) Faixa 1</v>
      </c>
      <c r="M464" s="40" t="str">
        <f t="shared" si="130"/>
        <v>Lançar Preço Coluna (C) Faixa 1</v>
      </c>
      <c r="N464" s="40" t="str">
        <f t="shared" si="131"/>
        <v>Lançar Preço Coluna (D) Faixa 1</v>
      </c>
      <c r="O464" s="39"/>
      <c r="P464" s="36" t="str">
        <f>IF(F464&lt;&gt;"",IF(I464=TRUE,"Preços OK na Faixa 13","ERRO Preços na Faixa 13"),"Lançar Preços na Faixa 13")</f>
        <v>Lançar Preços na Faixa 13</v>
      </c>
    </row>
    <row r="465" spans="1:16" ht="21.75" customHeight="1" thickBot="1">
      <c r="A465" s="6"/>
      <c r="B465" s="4"/>
      <c r="C465" s="4"/>
      <c r="D465" s="4"/>
      <c r="E465" s="4"/>
      <c r="F465" s="4"/>
      <c r="G465" s="4"/>
      <c r="H465" s="74"/>
      <c r="L465" s="1"/>
    </row>
    <row r="466" spans="1:16" s="63" customFormat="1" ht="30.75" customHeight="1" thickBot="1">
      <c r="A466" s="152" t="s">
        <v>55</v>
      </c>
      <c r="B466" s="153"/>
      <c r="C466" s="153"/>
      <c r="D466" s="153"/>
      <c r="E466" s="154"/>
      <c r="F466" s="154"/>
      <c r="G466" s="155"/>
      <c r="H466" s="58"/>
      <c r="I466" s="62"/>
      <c r="J466" s="64"/>
      <c r="K466" s="145" t="s">
        <v>50</v>
      </c>
      <c r="L466" s="145"/>
      <c r="M466" s="145"/>
      <c r="N466" s="145"/>
      <c r="O466" s="61"/>
      <c r="P466" s="147" t="s">
        <v>51</v>
      </c>
    </row>
    <row r="467" spans="1:16" ht="56.1" customHeight="1" thickBot="1">
      <c r="A467" s="156" t="s">
        <v>96</v>
      </c>
      <c r="B467" s="157"/>
      <c r="C467" s="157"/>
      <c r="D467" s="157"/>
      <c r="E467" s="157"/>
      <c r="F467" s="157"/>
      <c r="G467" s="158"/>
      <c r="H467" s="53"/>
      <c r="K467" s="145"/>
      <c r="L467" s="145"/>
      <c r="M467" s="145"/>
      <c r="N467" s="145"/>
      <c r="O467" s="18"/>
      <c r="P467" s="147"/>
    </row>
    <row r="468" spans="1:16" ht="13.5" customHeight="1" thickBot="1">
      <c r="A468" s="127" t="s">
        <v>37</v>
      </c>
      <c r="B468" s="127" t="s">
        <v>36</v>
      </c>
      <c r="C468" s="130" t="s">
        <v>45</v>
      </c>
      <c r="D468" s="131"/>
      <c r="E468" s="131"/>
      <c r="F468" s="132"/>
      <c r="G468" s="133" t="s">
        <v>89</v>
      </c>
      <c r="H468" s="54"/>
      <c r="K468" s="145"/>
      <c r="L468" s="145"/>
      <c r="M468" s="145"/>
      <c r="N468" s="145"/>
      <c r="O468" s="18"/>
      <c r="P468" s="147"/>
    </row>
    <row r="469" spans="1:16" ht="13.5" thickBot="1">
      <c r="A469" s="128"/>
      <c r="B469" s="128"/>
      <c r="C469" s="21" t="s">
        <v>41</v>
      </c>
      <c r="D469" s="20" t="s">
        <v>42</v>
      </c>
      <c r="E469" s="20" t="s">
        <v>43</v>
      </c>
      <c r="F469" s="20" t="s">
        <v>44</v>
      </c>
      <c r="G469" s="134"/>
      <c r="H469" s="54"/>
      <c r="K469" s="145"/>
      <c r="L469" s="145"/>
      <c r="M469" s="145"/>
      <c r="N469" s="145"/>
      <c r="O469" s="18"/>
      <c r="P469" s="147"/>
    </row>
    <row r="470" spans="1:16" ht="41.25" thickBot="1">
      <c r="A470" s="129"/>
      <c r="B470" s="129"/>
      <c r="C470" s="43" t="s">
        <v>87</v>
      </c>
      <c r="D470" s="44" t="s">
        <v>47</v>
      </c>
      <c r="E470" s="44" t="s">
        <v>88</v>
      </c>
      <c r="F470" s="44" t="s">
        <v>49</v>
      </c>
      <c r="G470" s="135"/>
      <c r="H470" s="54"/>
      <c r="K470" s="146"/>
      <c r="L470" s="146"/>
      <c r="M470" s="146"/>
      <c r="N470" s="146"/>
      <c r="O470" s="32"/>
      <c r="P470" s="148"/>
    </row>
    <row r="471" spans="1:16" ht="25.5">
      <c r="A471" s="8">
        <v>1</v>
      </c>
      <c r="B471" s="9" t="s">
        <v>1</v>
      </c>
      <c r="C471" s="19"/>
      <c r="D471" s="19"/>
      <c r="E471" s="19"/>
      <c r="F471" s="19"/>
      <c r="G471" s="10">
        <f>SUM(C471:D471)</f>
        <v>0</v>
      </c>
      <c r="H471" s="75"/>
      <c r="I471" s="51" t="str">
        <f t="shared" ref="I471:I483" si="132">IF(C471&lt;&gt;0,AND(D471&lt;C471,E471&lt;D471,F471&lt;E471),"")</f>
        <v/>
      </c>
      <c r="J471" s="4"/>
      <c r="K471" s="40" t="str">
        <f>IF(C471&lt;&gt;0,IF(AND(C471&lt;C452),"Preço Ok Coluna (A) Faixa 1","ERRO Preço Coluna (A) Faixa 1"),"Lançar Preço Coluna (A) Faixa 1")</f>
        <v>Lançar Preço Coluna (A) Faixa 1</v>
      </c>
      <c r="L471" s="40" t="str">
        <f>IF(D471&lt;&gt;0,IF(AND(D471&lt;D452),"Preço Ok Coluna (B) Faixa 1","ERRO Preço Coluna (B) Faixa 1"),"Lançar Preço Coluna (B) Faixa 1")</f>
        <v>Lançar Preço Coluna (B) Faixa 1</v>
      </c>
      <c r="M471" s="40" t="str">
        <f>IF(E471&lt;&gt;0,IF(AND(E471&lt;E452),"Preço Ok Coluna (C) Faixa 1","ERRO Preço Coluna (C) Faixa 1"),"Lançar Preço Coluna (C) Faixa 1")</f>
        <v>Lançar Preço Coluna (C) Faixa 1</v>
      </c>
      <c r="N471" s="40" t="str">
        <f>IF(F471&lt;&gt;0,IF(AND(F471&lt;F452),"Preço Ok Coluna (D) Faixa 1","ERRO Preço Coluna (D) Faixa 1"),"Lançar Preço Coluna (D) Faixa 1")</f>
        <v>Lançar Preço Coluna (D) Faixa 1</v>
      </c>
      <c r="O471" s="40"/>
      <c r="P471" s="31" t="str">
        <f>IF(F471&lt;&gt;"",IF(I471=TRUE,"Preços OK na Faixa 1","ERRO Preços na Faixa 1"),"Lançar Preços na Faixa 1")</f>
        <v>Lançar Preços na Faixa 1</v>
      </c>
    </row>
    <row r="472" spans="1:16" ht="25.5">
      <c r="A472" s="11">
        <v>2</v>
      </c>
      <c r="B472" s="12" t="s">
        <v>2</v>
      </c>
      <c r="C472" s="19"/>
      <c r="D472" s="19"/>
      <c r="E472" s="19"/>
      <c r="F472" s="19"/>
      <c r="G472" s="10">
        <f t="shared" ref="G472:G483" si="133">SUM(C472:D472)</f>
        <v>0</v>
      </c>
      <c r="H472" s="75"/>
      <c r="I472" s="51" t="str">
        <f t="shared" si="132"/>
        <v/>
      </c>
      <c r="J472" s="4"/>
      <c r="K472" s="40" t="str">
        <f>IF(C472&lt;&gt;0,IF(AND(C472&lt;C453),"Preço Ok Coluna (A) Faixa 1","ERRO Preço Coluna (A) Faixa 1"),"Lançar Preço Coluna (A) Faixa 1")</f>
        <v>Lançar Preço Coluna (A) Faixa 1</v>
      </c>
      <c r="L472" s="40" t="str">
        <f>IF(D472&lt;&gt;0,IF(AND(D472&lt;D453),"Preço Ok Coluna (B) Faixa 1","ERRO Preço Coluna (B) Faixa 1"),"Lançar Preço Coluna (B) Faixa 1")</f>
        <v>Lançar Preço Coluna (B) Faixa 1</v>
      </c>
      <c r="M472" s="40" t="str">
        <f>IF(E472&lt;&gt;0,IF(AND(E472&lt;E453),"Preço Ok Coluna (C) Faixa 1","ERRO Preço Coluna (C) Faixa 1"),"Lançar Preço Coluna (C) Faixa 1")</f>
        <v>Lançar Preço Coluna (C) Faixa 1</v>
      </c>
      <c r="N472" s="40" t="str">
        <f>IF(F472&lt;&gt;0,IF(AND(F472&lt;F453),"Preço Ok Coluna (D) Faixa 1","ERRO Preço Coluna (D) Faixa 1"),"Lançar Preço Coluna (D) Faixa 1")</f>
        <v>Lançar Preço Coluna (D) Faixa 1</v>
      </c>
      <c r="O472" s="33"/>
      <c r="P472" s="31" t="str">
        <f>IF(F472&lt;&gt;"",IF(I472=TRUE,"Preços OK na Faixa 2","ERRO Preços na Faixa 2"),"Lançar Preços na Faixa 2")</f>
        <v>Lançar Preços na Faixa 2</v>
      </c>
    </row>
    <row r="473" spans="1:16" ht="25.5">
      <c r="A473" s="11">
        <v>3</v>
      </c>
      <c r="B473" s="12" t="s">
        <v>3</v>
      </c>
      <c r="C473" s="19"/>
      <c r="D473" s="19"/>
      <c r="E473" s="19"/>
      <c r="F473" s="19"/>
      <c r="G473" s="10">
        <f t="shared" si="133"/>
        <v>0</v>
      </c>
      <c r="H473" s="75"/>
      <c r="I473" s="51" t="str">
        <f t="shared" si="132"/>
        <v/>
      </c>
      <c r="J473" s="4"/>
      <c r="K473" s="40" t="str">
        <f t="shared" ref="K473:K483" si="134">IF(C473&lt;&gt;0,IF(AND(C473&lt;C454),"Preço Ok Coluna (A) Faixa 1","ERRO Preço Coluna (A) Faixa 1"),"Lançar Preço Coluna (A) Faixa 1")</f>
        <v>Lançar Preço Coluna (A) Faixa 1</v>
      </c>
      <c r="L473" s="40" t="str">
        <f t="shared" ref="L473:L483" si="135">IF(D473&lt;&gt;0,IF(AND(D473&lt;D454),"Preço Ok Coluna (B) Faixa 1","ERRO Preço Coluna (B) Faixa 1"),"Lançar Preço Coluna (B) Faixa 1")</f>
        <v>Lançar Preço Coluna (B) Faixa 1</v>
      </c>
      <c r="M473" s="40" t="str">
        <f t="shared" ref="M473:M483" si="136">IF(E473&lt;&gt;0,IF(AND(E473&lt;E454),"Preço Ok Coluna (C) Faixa 1","ERRO Preço Coluna (C) Faixa 1"),"Lançar Preço Coluna (C) Faixa 1")</f>
        <v>Lançar Preço Coluna (C) Faixa 1</v>
      </c>
      <c r="N473" s="40" t="str">
        <f t="shared" ref="N473:N483" si="137">IF(F473&lt;&gt;0,IF(AND(F473&lt;F454),"Preço Ok Coluna (D) Faixa 1","ERRO Preço Coluna (D) Faixa 1"),"Lançar Preço Coluna (D) Faixa 1")</f>
        <v>Lançar Preço Coluna (D) Faixa 1</v>
      </c>
      <c r="O473" s="33"/>
      <c r="P473" s="31" t="str">
        <f>IF(F473&lt;&gt;"",IF(I473=TRUE,"Preços OK na Faixa 3","ERRO Preços na Faixa 3"),"Lançar Preços na Faixa 3")</f>
        <v>Lançar Preços na Faixa 3</v>
      </c>
    </row>
    <row r="474" spans="1:16" ht="25.5">
      <c r="A474" s="11">
        <v>4</v>
      </c>
      <c r="B474" s="12" t="s">
        <v>4</v>
      </c>
      <c r="C474" s="19"/>
      <c r="D474" s="19"/>
      <c r="E474" s="19"/>
      <c r="F474" s="19"/>
      <c r="G474" s="10">
        <f t="shared" si="133"/>
        <v>0</v>
      </c>
      <c r="H474" s="75"/>
      <c r="I474" s="51" t="str">
        <f t="shared" si="132"/>
        <v/>
      </c>
      <c r="J474" s="4"/>
      <c r="K474" s="40" t="str">
        <f t="shared" si="134"/>
        <v>Lançar Preço Coluna (A) Faixa 1</v>
      </c>
      <c r="L474" s="40" t="str">
        <f t="shared" si="135"/>
        <v>Lançar Preço Coluna (B) Faixa 1</v>
      </c>
      <c r="M474" s="40" t="str">
        <f t="shared" si="136"/>
        <v>Lançar Preço Coluna (C) Faixa 1</v>
      </c>
      <c r="N474" s="40" t="str">
        <f t="shared" si="137"/>
        <v>Lançar Preço Coluna (D) Faixa 1</v>
      </c>
      <c r="O474" s="33"/>
      <c r="P474" s="31" t="str">
        <f>IF(F474&lt;&gt;"",IF(I474=TRUE,"Preços OK na Faixa 4","ERRO Preços na Faixa 4"),"Lançar Preços na Faixa 4")</f>
        <v>Lançar Preços na Faixa 4</v>
      </c>
    </row>
    <row r="475" spans="1:16" ht="25.5">
      <c r="A475" s="11">
        <v>5</v>
      </c>
      <c r="B475" s="12" t="s">
        <v>5</v>
      </c>
      <c r="C475" s="19"/>
      <c r="D475" s="19"/>
      <c r="E475" s="19"/>
      <c r="F475" s="19"/>
      <c r="G475" s="10">
        <f t="shared" si="133"/>
        <v>0</v>
      </c>
      <c r="H475" s="75"/>
      <c r="I475" s="51" t="str">
        <f t="shared" si="132"/>
        <v/>
      </c>
      <c r="J475" s="4"/>
      <c r="K475" s="40" t="str">
        <f t="shared" si="134"/>
        <v>Lançar Preço Coluna (A) Faixa 1</v>
      </c>
      <c r="L475" s="40" t="str">
        <f t="shared" si="135"/>
        <v>Lançar Preço Coluna (B) Faixa 1</v>
      </c>
      <c r="M475" s="40" t="str">
        <f t="shared" si="136"/>
        <v>Lançar Preço Coluna (C) Faixa 1</v>
      </c>
      <c r="N475" s="40" t="str">
        <f t="shared" si="137"/>
        <v>Lançar Preço Coluna (D) Faixa 1</v>
      </c>
      <c r="O475" s="33"/>
      <c r="P475" s="31" t="str">
        <f>IF(F475&lt;&gt;"",IF(I475=TRUE,"Preços OK na Faixa 5","ERRO Preços na Faixa 5"),"Lançar Preços na Faixa 5")</f>
        <v>Lançar Preços na Faixa 5</v>
      </c>
    </row>
    <row r="476" spans="1:16" ht="25.5">
      <c r="A476" s="11">
        <v>6</v>
      </c>
      <c r="B476" s="12" t="s">
        <v>6</v>
      </c>
      <c r="C476" s="19"/>
      <c r="D476" s="19"/>
      <c r="E476" s="19"/>
      <c r="F476" s="19"/>
      <c r="G476" s="10">
        <f t="shared" si="133"/>
        <v>0</v>
      </c>
      <c r="H476" s="75"/>
      <c r="I476" s="51" t="str">
        <f t="shared" si="132"/>
        <v/>
      </c>
      <c r="J476" s="4"/>
      <c r="K476" s="40" t="str">
        <f t="shared" si="134"/>
        <v>Lançar Preço Coluna (A) Faixa 1</v>
      </c>
      <c r="L476" s="40" t="str">
        <f t="shared" si="135"/>
        <v>Lançar Preço Coluna (B) Faixa 1</v>
      </c>
      <c r="M476" s="40" t="str">
        <f t="shared" si="136"/>
        <v>Lançar Preço Coluna (C) Faixa 1</v>
      </c>
      <c r="N476" s="40" t="str">
        <f t="shared" si="137"/>
        <v>Lançar Preço Coluna (D) Faixa 1</v>
      </c>
      <c r="O476" s="33"/>
      <c r="P476" s="31" t="str">
        <f>IF(F476&lt;&gt;"",IF(I476=TRUE,"Preços OK na Faixa 6","ERRO Preços na Faixa 6"),"Lançar Preços na Faixa 6")</f>
        <v>Lançar Preços na Faixa 6</v>
      </c>
    </row>
    <row r="477" spans="1:16" ht="25.5">
      <c r="A477" s="11">
        <v>7</v>
      </c>
      <c r="B477" s="12" t="s">
        <v>7</v>
      </c>
      <c r="C477" s="19"/>
      <c r="D477" s="19"/>
      <c r="E477" s="19"/>
      <c r="F477" s="19"/>
      <c r="G477" s="10">
        <f t="shared" si="133"/>
        <v>0</v>
      </c>
      <c r="H477" s="75"/>
      <c r="I477" s="51" t="str">
        <f t="shared" si="132"/>
        <v/>
      </c>
      <c r="J477" s="4"/>
      <c r="K477" s="40" t="str">
        <f t="shared" si="134"/>
        <v>Lançar Preço Coluna (A) Faixa 1</v>
      </c>
      <c r="L477" s="40" t="str">
        <f t="shared" si="135"/>
        <v>Lançar Preço Coluna (B) Faixa 1</v>
      </c>
      <c r="M477" s="40" t="str">
        <f t="shared" si="136"/>
        <v>Lançar Preço Coluna (C) Faixa 1</v>
      </c>
      <c r="N477" s="40" t="str">
        <f t="shared" si="137"/>
        <v>Lançar Preço Coluna (D) Faixa 1</v>
      </c>
      <c r="O477" s="33"/>
      <c r="P477" s="31" t="str">
        <f>IF(F477&lt;&gt;"",IF(I477=TRUE,"Preços OK na Faixa 7","ERRO Preços na Faixa 7"),"Lançar Preços na Faixa 7")</f>
        <v>Lançar Preços na Faixa 7</v>
      </c>
    </row>
    <row r="478" spans="1:16" ht="25.5">
      <c r="A478" s="11">
        <v>8</v>
      </c>
      <c r="B478" s="12" t="s">
        <v>8</v>
      </c>
      <c r="C478" s="19"/>
      <c r="D478" s="19"/>
      <c r="E478" s="19"/>
      <c r="F478" s="19"/>
      <c r="G478" s="10">
        <f t="shared" si="133"/>
        <v>0</v>
      </c>
      <c r="H478" s="75"/>
      <c r="I478" s="51" t="str">
        <f t="shared" si="132"/>
        <v/>
      </c>
      <c r="J478" s="4"/>
      <c r="K478" s="40" t="str">
        <f t="shared" si="134"/>
        <v>Lançar Preço Coluna (A) Faixa 1</v>
      </c>
      <c r="L478" s="40" t="str">
        <f t="shared" si="135"/>
        <v>Lançar Preço Coluna (B) Faixa 1</v>
      </c>
      <c r="M478" s="40" t="str">
        <f t="shared" si="136"/>
        <v>Lançar Preço Coluna (C) Faixa 1</v>
      </c>
      <c r="N478" s="40" t="str">
        <f t="shared" si="137"/>
        <v>Lançar Preço Coluna (D) Faixa 1</v>
      </c>
      <c r="O478" s="33"/>
      <c r="P478" s="31" t="str">
        <f>IF(F478&lt;&gt;"",IF(I478=TRUE,"Preços OK na Faixa 8","ERRO Preços na Faixa 8"),"Lançar Preços na Faixa 8")</f>
        <v>Lançar Preços na Faixa 8</v>
      </c>
    </row>
    <row r="479" spans="1:16" ht="25.5">
      <c r="A479" s="11">
        <v>9</v>
      </c>
      <c r="B479" s="12" t="s">
        <v>9</v>
      </c>
      <c r="C479" s="19"/>
      <c r="D479" s="19"/>
      <c r="E479" s="19"/>
      <c r="F479" s="19"/>
      <c r="G479" s="10">
        <f t="shared" si="133"/>
        <v>0</v>
      </c>
      <c r="H479" s="75"/>
      <c r="I479" s="51" t="str">
        <f t="shared" si="132"/>
        <v/>
      </c>
      <c r="J479" s="4"/>
      <c r="K479" s="40" t="str">
        <f t="shared" si="134"/>
        <v>Lançar Preço Coluna (A) Faixa 1</v>
      </c>
      <c r="L479" s="40" t="str">
        <f t="shared" si="135"/>
        <v>Lançar Preço Coluna (B) Faixa 1</v>
      </c>
      <c r="M479" s="40" t="str">
        <f t="shared" si="136"/>
        <v>Lançar Preço Coluna (C) Faixa 1</v>
      </c>
      <c r="N479" s="40" t="str">
        <f t="shared" si="137"/>
        <v>Lançar Preço Coluna (D) Faixa 1</v>
      </c>
      <c r="O479" s="33"/>
      <c r="P479" s="31" t="str">
        <f>IF(F479&lt;&gt;"",IF(I479=TRUE,"Preços OK na Faixa 9","ERRO Preços na Faixa 9"),"Lançar Preços na Faixa 9")</f>
        <v>Lançar Preços na Faixa 9</v>
      </c>
    </row>
    <row r="480" spans="1:16" ht="25.5">
      <c r="A480" s="11">
        <v>10</v>
      </c>
      <c r="B480" s="12" t="s">
        <v>10</v>
      </c>
      <c r="C480" s="19"/>
      <c r="D480" s="19"/>
      <c r="E480" s="19"/>
      <c r="F480" s="19"/>
      <c r="G480" s="10">
        <f t="shared" si="133"/>
        <v>0</v>
      </c>
      <c r="H480" s="75"/>
      <c r="I480" s="51" t="str">
        <f t="shared" si="132"/>
        <v/>
      </c>
      <c r="J480" s="4"/>
      <c r="K480" s="40" t="str">
        <f t="shared" si="134"/>
        <v>Lançar Preço Coluna (A) Faixa 1</v>
      </c>
      <c r="L480" s="40" t="str">
        <f t="shared" si="135"/>
        <v>Lançar Preço Coluna (B) Faixa 1</v>
      </c>
      <c r="M480" s="40" t="str">
        <f t="shared" si="136"/>
        <v>Lançar Preço Coluna (C) Faixa 1</v>
      </c>
      <c r="N480" s="40" t="str">
        <f t="shared" si="137"/>
        <v>Lançar Preço Coluna (D) Faixa 1</v>
      </c>
      <c r="O480" s="33"/>
      <c r="P480" s="31" t="str">
        <f>IF(F480&lt;&gt;"",IF(I480=TRUE,"Preços OK na Faixa 10","ERRO Preços na Faixa 10"),"Lançar Preços na Faixa 10")</f>
        <v>Lançar Preços na Faixa 10</v>
      </c>
    </row>
    <row r="481" spans="1:16" ht="25.5">
      <c r="A481" s="11">
        <v>11</v>
      </c>
      <c r="B481" s="12" t="s">
        <v>11</v>
      </c>
      <c r="C481" s="19"/>
      <c r="D481" s="19"/>
      <c r="E481" s="19"/>
      <c r="F481" s="19"/>
      <c r="G481" s="10">
        <f t="shared" si="133"/>
        <v>0</v>
      </c>
      <c r="H481" s="75"/>
      <c r="I481" s="51" t="str">
        <f t="shared" si="132"/>
        <v/>
      </c>
      <c r="J481" s="4"/>
      <c r="K481" s="40" t="str">
        <f t="shared" si="134"/>
        <v>Lançar Preço Coluna (A) Faixa 1</v>
      </c>
      <c r="L481" s="40" t="str">
        <f t="shared" si="135"/>
        <v>Lançar Preço Coluna (B) Faixa 1</v>
      </c>
      <c r="M481" s="40" t="str">
        <f t="shared" si="136"/>
        <v>Lançar Preço Coluna (C) Faixa 1</v>
      </c>
      <c r="N481" s="40" t="str">
        <f t="shared" si="137"/>
        <v>Lançar Preço Coluna (D) Faixa 1</v>
      </c>
      <c r="O481" s="33"/>
      <c r="P481" s="31" t="str">
        <f>IF(F481&lt;&gt;"",IF(I481=TRUE,"Preços OK na Faixa 11","ERRO Preços na Faixa 11"),"Lançar Preços na Faixa 11")</f>
        <v>Lançar Preços na Faixa 11</v>
      </c>
    </row>
    <row r="482" spans="1:16" ht="25.5">
      <c r="A482" s="11">
        <v>12</v>
      </c>
      <c r="B482" s="12" t="s">
        <v>12</v>
      </c>
      <c r="C482" s="19"/>
      <c r="D482" s="19"/>
      <c r="E482" s="19"/>
      <c r="F482" s="19"/>
      <c r="G482" s="10">
        <f t="shared" si="133"/>
        <v>0</v>
      </c>
      <c r="H482" s="75"/>
      <c r="I482" s="51" t="str">
        <f t="shared" si="132"/>
        <v/>
      </c>
      <c r="J482" s="4"/>
      <c r="K482" s="40" t="str">
        <f t="shared" si="134"/>
        <v>Lançar Preço Coluna (A) Faixa 1</v>
      </c>
      <c r="L482" s="40" t="str">
        <f t="shared" si="135"/>
        <v>Lançar Preço Coluna (B) Faixa 1</v>
      </c>
      <c r="M482" s="40" t="str">
        <f t="shared" si="136"/>
        <v>Lançar Preço Coluna (C) Faixa 1</v>
      </c>
      <c r="N482" s="40" t="str">
        <f t="shared" si="137"/>
        <v>Lançar Preço Coluna (D) Faixa 1</v>
      </c>
      <c r="O482" s="33"/>
      <c r="P482" s="36" t="str">
        <f>IF(F482&lt;&gt;"",IF(I482=TRUE,"Preços OK na Faixa 12","ERRO Preços na Faixa 12"),"Lançar Preços na Faixa 12")</f>
        <v>Lançar Preços na Faixa 12</v>
      </c>
    </row>
    <row r="483" spans="1:16" ht="26.25" thickBot="1">
      <c r="A483" s="46">
        <v>13</v>
      </c>
      <c r="B483" s="47" t="s">
        <v>13</v>
      </c>
      <c r="C483" s="48"/>
      <c r="D483" s="48"/>
      <c r="E483" s="48"/>
      <c r="F483" s="48"/>
      <c r="G483" s="49">
        <f t="shared" si="133"/>
        <v>0</v>
      </c>
      <c r="H483" s="75">
        <f>SUM(G471:G483)</f>
        <v>0</v>
      </c>
      <c r="I483" s="51" t="str">
        <f t="shared" si="132"/>
        <v/>
      </c>
      <c r="J483" s="4"/>
      <c r="K483" s="40" t="str">
        <f t="shared" si="134"/>
        <v>Lançar Preço Coluna (A) Faixa 1</v>
      </c>
      <c r="L483" s="40" t="str">
        <f t="shared" si="135"/>
        <v>Lançar Preço Coluna (B) Faixa 1</v>
      </c>
      <c r="M483" s="40" t="str">
        <f t="shared" si="136"/>
        <v>Lançar Preço Coluna (C) Faixa 1</v>
      </c>
      <c r="N483" s="40" t="str">
        <f t="shared" si="137"/>
        <v>Lançar Preço Coluna (D) Faixa 1</v>
      </c>
      <c r="O483" s="39"/>
      <c r="P483" s="36" t="str">
        <f>IF(F483&lt;&gt;"",IF(I483=TRUE,"Preços OK na Faixa 13","ERRO Preços na Faixa 13"),"Lançar Preços na Faixa 13")</f>
        <v>Lançar Preços na Faixa 13</v>
      </c>
    </row>
    <row r="484" spans="1:16" ht="21.75" customHeight="1" thickBot="1">
      <c r="A484" s="6"/>
      <c r="B484" s="4"/>
      <c r="C484" s="4"/>
      <c r="D484" s="4"/>
      <c r="E484" s="4"/>
      <c r="F484" s="4"/>
      <c r="G484" s="4"/>
      <c r="H484" s="74"/>
      <c r="L484" s="1"/>
    </row>
    <row r="485" spans="1:16" s="63" customFormat="1" ht="30.75" customHeight="1" thickBot="1">
      <c r="A485" s="152" t="s">
        <v>56</v>
      </c>
      <c r="B485" s="153"/>
      <c r="C485" s="153"/>
      <c r="D485" s="153"/>
      <c r="E485" s="154"/>
      <c r="F485" s="154"/>
      <c r="G485" s="155"/>
      <c r="H485" s="58"/>
      <c r="I485" s="62"/>
      <c r="J485" s="64"/>
      <c r="K485" s="145" t="s">
        <v>50</v>
      </c>
      <c r="L485" s="145"/>
      <c r="M485" s="145"/>
      <c r="N485" s="145"/>
      <c r="O485" s="61"/>
      <c r="P485" s="147" t="s">
        <v>51</v>
      </c>
    </row>
    <row r="486" spans="1:16" ht="56.1" customHeight="1" thickBot="1">
      <c r="A486" s="156" t="s">
        <v>97</v>
      </c>
      <c r="B486" s="157"/>
      <c r="C486" s="157"/>
      <c r="D486" s="157"/>
      <c r="E486" s="157"/>
      <c r="F486" s="157"/>
      <c r="G486" s="158"/>
      <c r="H486" s="53"/>
      <c r="K486" s="145"/>
      <c r="L486" s="145"/>
      <c r="M486" s="145"/>
      <c r="N486" s="145"/>
      <c r="O486" s="18"/>
      <c r="P486" s="147"/>
    </row>
    <row r="487" spans="1:16" ht="13.5" customHeight="1" thickBot="1">
      <c r="A487" s="127" t="s">
        <v>37</v>
      </c>
      <c r="B487" s="127" t="s">
        <v>36</v>
      </c>
      <c r="C487" s="130" t="s">
        <v>45</v>
      </c>
      <c r="D487" s="131"/>
      <c r="E487" s="131"/>
      <c r="F487" s="132"/>
      <c r="G487" s="133" t="s">
        <v>89</v>
      </c>
      <c r="H487" s="54"/>
      <c r="K487" s="145"/>
      <c r="L487" s="145"/>
      <c r="M487" s="145"/>
      <c r="N487" s="145"/>
      <c r="O487" s="18"/>
      <c r="P487" s="147"/>
    </row>
    <row r="488" spans="1:16" ht="13.5" thickBot="1">
      <c r="A488" s="128"/>
      <c r="B488" s="128"/>
      <c r="C488" s="21" t="s">
        <v>41</v>
      </c>
      <c r="D488" s="20" t="s">
        <v>42</v>
      </c>
      <c r="E488" s="20" t="s">
        <v>43</v>
      </c>
      <c r="F488" s="20" t="s">
        <v>44</v>
      </c>
      <c r="G488" s="134"/>
      <c r="H488" s="54"/>
      <c r="K488" s="145"/>
      <c r="L488" s="145"/>
      <c r="M488" s="145"/>
      <c r="N488" s="145"/>
      <c r="O488" s="18"/>
      <c r="P488" s="147"/>
    </row>
    <row r="489" spans="1:16" ht="41.25" thickBot="1">
      <c r="A489" s="129"/>
      <c r="B489" s="129"/>
      <c r="C489" s="43" t="s">
        <v>87</v>
      </c>
      <c r="D489" s="44" t="s">
        <v>47</v>
      </c>
      <c r="E489" s="44" t="s">
        <v>88</v>
      </c>
      <c r="F489" s="44" t="s">
        <v>49</v>
      </c>
      <c r="G489" s="135"/>
      <c r="H489" s="54"/>
      <c r="K489" s="146"/>
      <c r="L489" s="146"/>
      <c r="M489" s="146"/>
      <c r="N489" s="146"/>
      <c r="O489" s="32"/>
      <c r="P489" s="148"/>
    </row>
    <row r="490" spans="1:16" ht="25.5">
      <c r="A490" s="8">
        <v>1</v>
      </c>
      <c r="B490" s="9" t="s">
        <v>1</v>
      </c>
      <c r="C490" s="19"/>
      <c r="D490" s="19"/>
      <c r="E490" s="19"/>
      <c r="F490" s="19"/>
      <c r="G490" s="10">
        <f>SUM(C490:D490)</f>
        <v>0</v>
      </c>
      <c r="H490" s="75"/>
      <c r="I490" s="51" t="str">
        <f t="shared" ref="I490:I502" si="138">IF(C490&lt;&gt;0,AND(D490&lt;C490,E490&lt;D490,F490&lt;E490),"")</f>
        <v/>
      </c>
      <c r="J490" s="4"/>
      <c r="K490" s="40" t="str">
        <f>IF(C490&lt;&gt;0,IF(AND(C490&lt;C471),"Preço Ok Coluna (A) Faixa 1","ERRO Preço Coluna (A) Faixa 1"),"Lançar Preço Coluna (A) Faixa 1")</f>
        <v>Lançar Preço Coluna (A) Faixa 1</v>
      </c>
      <c r="L490" s="40" t="str">
        <f>IF(D490&lt;&gt;0,IF(AND(D490&lt;D471),"Preço Ok Coluna (B) Faixa 1","ERRO Preço Coluna (B) Faixa 1"),"Lançar Preço Coluna (B) Faixa 1")</f>
        <v>Lançar Preço Coluna (B) Faixa 1</v>
      </c>
      <c r="M490" s="40" t="str">
        <f>IF(E490&lt;&gt;0,IF(AND(E490&lt;E471),"Preço Ok Coluna (C) Faixa 1","ERRO Preço Coluna (C) Faixa 1"),"Lançar Preço Coluna (C) Faixa 1")</f>
        <v>Lançar Preço Coluna (C) Faixa 1</v>
      </c>
      <c r="N490" s="40" t="str">
        <f>IF(F490&lt;&gt;0,IF(AND(F490&lt;F471),"Preço Ok Coluna (D) Faixa 1","ERRO Preço Coluna (D) Faixa 1"),"Lançar Preço Coluna (D) Faixa 1")</f>
        <v>Lançar Preço Coluna (D) Faixa 1</v>
      </c>
      <c r="O490" s="40"/>
      <c r="P490" s="31" t="str">
        <f>IF(F490&lt;&gt;"",IF(I490=TRUE,"Preços OK na Faixa 1","ERRO Preços na Faixa 1"),"Lançar Preços na Faixa 1")</f>
        <v>Lançar Preços na Faixa 1</v>
      </c>
    </row>
    <row r="491" spans="1:16" ht="25.5">
      <c r="A491" s="11">
        <v>2</v>
      </c>
      <c r="B491" s="12" t="s">
        <v>2</v>
      </c>
      <c r="C491" s="19"/>
      <c r="D491" s="19"/>
      <c r="E491" s="19"/>
      <c r="F491" s="19"/>
      <c r="G491" s="10">
        <f t="shared" ref="G491:G502" si="139">SUM(C491:D491)</f>
        <v>0</v>
      </c>
      <c r="H491" s="75"/>
      <c r="I491" s="51" t="str">
        <f t="shared" si="138"/>
        <v/>
      </c>
      <c r="J491" s="4"/>
      <c r="K491" s="40" t="str">
        <f>IF(C491&lt;&gt;0,IF(AND(C491&lt;C472),"Preço Ok Coluna (A) Faixa 1","ERRO Preço Coluna (A) Faixa 1"),"Lançar Preço Coluna (A) Faixa 1")</f>
        <v>Lançar Preço Coluna (A) Faixa 1</v>
      </c>
      <c r="L491" s="40" t="str">
        <f>IF(D491&lt;&gt;0,IF(AND(D491&lt;D472),"Preço Ok Coluna (B) Faixa 1","ERRO Preço Coluna (B) Faixa 1"),"Lançar Preço Coluna (B) Faixa 1")</f>
        <v>Lançar Preço Coluna (B) Faixa 1</v>
      </c>
      <c r="M491" s="40" t="str">
        <f>IF(E491&lt;&gt;0,IF(AND(E491&lt;E472),"Preço Ok Coluna (C) Faixa 1","ERRO Preço Coluna (C) Faixa 1"),"Lançar Preço Coluna (C) Faixa 1")</f>
        <v>Lançar Preço Coluna (C) Faixa 1</v>
      </c>
      <c r="N491" s="40" t="str">
        <f>IF(F491&lt;&gt;0,IF(AND(F491&lt;F472),"Preço Ok Coluna (D) Faixa 1","ERRO Preço Coluna (D) Faixa 1"),"Lançar Preço Coluna (D) Faixa 1")</f>
        <v>Lançar Preço Coluna (D) Faixa 1</v>
      </c>
      <c r="O491" s="33"/>
      <c r="P491" s="31" t="str">
        <f>IF(F491&lt;&gt;"",IF(I491=TRUE,"Preços OK na Faixa 2","ERRO Preços na Faixa 2"),"Lançar Preços na Faixa 2")</f>
        <v>Lançar Preços na Faixa 2</v>
      </c>
    </row>
    <row r="492" spans="1:16" ht="25.5">
      <c r="A492" s="11">
        <v>3</v>
      </c>
      <c r="B492" s="12" t="s">
        <v>3</v>
      </c>
      <c r="C492" s="19"/>
      <c r="D492" s="19"/>
      <c r="E492" s="19"/>
      <c r="F492" s="19"/>
      <c r="G492" s="10">
        <f t="shared" si="139"/>
        <v>0</v>
      </c>
      <c r="H492" s="75"/>
      <c r="I492" s="51" t="str">
        <f t="shared" si="138"/>
        <v/>
      </c>
      <c r="J492" s="4"/>
      <c r="K492" s="40" t="str">
        <f t="shared" ref="K492:K502" si="140">IF(C492&lt;&gt;0,IF(AND(C492&lt;C473),"Preço Ok Coluna (A) Faixa 1","ERRO Preço Coluna (A) Faixa 1"),"Lançar Preço Coluna (A) Faixa 1")</f>
        <v>Lançar Preço Coluna (A) Faixa 1</v>
      </c>
      <c r="L492" s="40" t="str">
        <f t="shared" ref="L492:L502" si="141">IF(D492&lt;&gt;0,IF(AND(D492&lt;D473),"Preço Ok Coluna (B) Faixa 1","ERRO Preço Coluna (B) Faixa 1"),"Lançar Preço Coluna (B) Faixa 1")</f>
        <v>Lançar Preço Coluna (B) Faixa 1</v>
      </c>
      <c r="M492" s="40" t="str">
        <f t="shared" ref="M492:M502" si="142">IF(E492&lt;&gt;0,IF(AND(E492&lt;E473),"Preço Ok Coluna (C) Faixa 1","ERRO Preço Coluna (C) Faixa 1"),"Lançar Preço Coluna (C) Faixa 1")</f>
        <v>Lançar Preço Coluna (C) Faixa 1</v>
      </c>
      <c r="N492" s="40" t="str">
        <f t="shared" ref="N492:N502" si="143">IF(F492&lt;&gt;0,IF(AND(F492&lt;F473),"Preço Ok Coluna (D) Faixa 1","ERRO Preço Coluna (D) Faixa 1"),"Lançar Preço Coluna (D) Faixa 1")</f>
        <v>Lançar Preço Coluna (D) Faixa 1</v>
      </c>
      <c r="O492" s="33"/>
      <c r="P492" s="31" t="str">
        <f>IF(F492&lt;&gt;"",IF(I492=TRUE,"Preços OK na Faixa 3","ERRO Preços na Faixa 3"),"Lançar Preços na Faixa 3")</f>
        <v>Lançar Preços na Faixa 3</v>
      </c>
    </row>
    <row r="493" spans="1:16" ht="25.5">
      <c r="A493" s="11">
        <v>4</v>
      </c>
      <c r="B493" s="12" t="s">
        <v>4</v>
      </c>
      <c r="C493" s="19"/>
      <c r="D493" s="19"/>
      <c r="E493" s="19"/>
      <c r="F493" s="19"/>
      <c r="G493" s="10">
        <f t="shared" si="139"/>
        <v>0</v>
      </c>
      <c r="H493" s="75"/>
      <c r="I493" s="51" t="str">
        <f t="shared" si="138"/>
        <v/>
      </c>
      <c r="J493" s="4"/>
      <c r="K493" s="40" t="str">
        <f t="shared" si="140"/>
        <v>Lançar Preço Coluna (A) Faixa 1</v>
      </c>
      <c r="L493" s="40" t="str">
        <f t="shared" si="141"/>
        <v>Lançar Preço Coluna (B) Faixa 1</v>
      </c>
      <c r="M493" s="40" t="str">
        <f t="shared" si="142"/>
        <v>Lançar Preço Coluna (C) Faixa 1</v>
      </c>
      <c r="N493" s="40" t="str">
        <f t="shared" si="143"/>
        <v>Lançar Preço Coluna (D) Faixa 1</v>
      </c>
      <c r="O493" s="33"/>
      <c r="P493" s="31" t="str">
        <f>IF(F493&lt;&gt;"",IF(I493=TRUE,"Preços OK na Faixa 4","ERRO Preços na Faixa 4"),"Lançar Preços na Faixa 4")</f>
        <v>Lançar Preços na Faixa 4</v>
      </c>
    </row>
    <row r="494" spans="1:16" ht="25.5">
      <c r="A494" s="11">
        <v>5</v>
      </c>
      <c r="B494" s="12" t="s">
        <v>5</v>
      </c>
      <c r="C494" s="19"/>
      <c r="D494" s="19"/>
      <c r="E494" s="19"/>
      <c r="F494" s="19"/>
      <c r="G494" s="10">
        <f t="shared" si="139"/>
        <v>0</v>
      </c>
      <c r="H494" s="75"/>
      <c r="I494" s="51" t="str">
        <f t="shared" si="138"/>
        <v/>
      </c>
      <c r="J494" s="4"/>
      <c r="K494" s="40" t="str">
        <f t="shared" si="140"/>
        <v>Lançar Preço Coluna (A) Faixa 1</v>
      </c>
      <c r="L494" s="40" t="str">
        <f t="shared" si="141"/>
        <v>Lançar Preço Coluna (B) Faixa 1</v>
      </c>
      <c r="M494" s="40" t="str">
        <f t="shared" si="142"/>
        <v>Lançar Preço Coluna (C) Faixa 1</v>
      </c>
      <c r="N494" s="40" t="str">
        <f t="shared" si="143"/>
        <v>Lançar Preço Coluna (D) Faixa 1</v>
      </c>
      <c r="O494" s="33"/>
      <c r="P494" s="31" t="str">
        <f>IF(F494&lt;&gt;"",IF(I494=TRUE,"Preços OK na Faixa 5","ERRO Preços na Faixa 5"),"Lançar Preços na Faixa 5")</f>
        <v>Lançar Preços na Faixa 5</v>
      </c>
    </row>
    <row r="495" spans="1:16" ht="25.5">
      <c r="A495" s="11">
        <v>6</v>
      </c>
      <c r="B495" s="12" t="s">
        <v>6</v>
      </c>
      <c r="C495" s="19"/>
      <c r="D495" s="19"/>
      <c r="E495" s="19"/>
      <c r="F495" s="19"/>
      <c r="G495" s="10">
        <f t="shared" si="139"/>
        <v>0</v>
      </c>
      <c r="H495" s="75"/>
      <c r="I495" s="51" t="str">
        <f t="shared" si="138"/>
        <v/>
      </c>
      <c r="J495" s="4"/>
      <c r="K495" s="40" t="str">
        <f t="shared" si="140"/>
        <v>Lançar Preço Coluna (A) Faixa 1</v>
      </c>
      <c r="L495" s="40" t="str">
        <f t="shared" si="141"/>
        <v>Lançar Preço Coluna (B) Faixa 1</v>
      </c>
      <c r="M495" s="40" t="str">
        <f t="shared" si="142"/>
        <v>Lançar Preço Coluna (C) Faixa 1</v>
      </c>
      <c r="N495" s="40" t="str">
        <f t="shared" si="143"/>
        <v>Lançar Preço Coluna (D) Faixa 1</v>
      </c>
      <c r="O495" s="33"/>
      <c r="P495" s="31" t="str">
        <f>IF(F495&lt;&gt;"",IF(I495=TRUE,"Preços OK na Faixa 6","ERRO Preços na Faixa 6"),"Lançar Preços na Faixa 6")</f>
        <v>Lançar Preços na Faixa 6</v>
      </c>
    </row>
    <row r="496" spans="1:16" ht="25.5">
      <c r="A496" s="11">
        <v>7</v>
      </c>
      <c r="B496" s="12" t="s">
        <v>7</v>
      </c>
      <c r="C496" s="19"/>
      <c r="D496" s="19"/>
      <c r="E496" s="19"/>
      <c r="F496" s="19"/>
      <c r="G496" s="10">
        <f t="shared" si="139"/>
        <v>0</v>
      </c>
      <c r="H496" s="75"/>
      <c r="I496" s="51" t="str">
        <f t="shared" si="138"/>
        <v/>
      </c>
      <c r="J496" s="4"/>
      <c r="K496" s="40" t="str">
        <f t="shared" si="140"/>
        <v>Lançar Preço Coluna (A) Faixa 1</v>
      </c>
      <c r="L496" s="40" t="str">
        <f t="shared" si="141"/>
        <v>Lançar Preço Coluna (B) Faixa 1</v>
      </c>
      <c r="M496" s="40" t="str">
        <f t="shared" si="142"/>
        <v>Lançar Preço Coluna (C) Faixa 1</v>
      </c>
      <c r="N496" s="40" t="str">
        <f t="shared" si="143"/>
        <v>Lançar Preço Coluna (D) Faixa 1</v>
      </c>
      <c r="O496" s="33"/>
      <c r="P496" s="31" t="str">
        <f>IF(F496&lt;&gt;"",IF(I496=TRUE,"Preços OK na Faixa 7","ERRO Preços na Faixa 7"),"Lançar Preços na Faixa 7")</f>
        <v>Lançar Preços na Faixa 7</v>
      </c>
    </row>
    <row r="497" spans="1:16" ht="25.5">
      <c r="A497" s="11">
        <v>8</v>
      </c>
      <c r="B497" s="12" t="s">
        <v>8</v>
      </c>
      <c r="C497" s="19"/>
      <c r="D497" s="19"/>
      <c r="E497" s="19"/>
      <c r="F497" s="19"/>
      <c r="G497" s="10">
        <f t="shared" si="139"/>
        <v>0</v>
      </c>
      <c r="H497" s="75"/>
      <c r="I497" s="51" t="str">
        <f t="shared" si="138"/>
        <v/>
      </c>
      <c r="J497" s="4"/>
      <c r="K497" s="40" t="str">
        <f t="shared" si="140"/>
        <v>Lançar Preço Coluna (A) Faixa 1</v>
      </c>
      <c r="L497" s="40" t="str">
        <f t="shared" si="141"/>
        <v>Lançar Preço Coluna (B) Faixa 1</v>
      </c>
      <c r="M497" s="40" t="str">
        <f t="shared" si="142"/>
        <v>Lançar Preço Coluna (C) Faixa 1</v>
      </c>
      <c r="N497" s="40" t="str">
        <f t="shared" si="143"/>
        <v>Lançar Preço Coluna (D) Faixa 1</v>
      </c>
      <c r="O497" s="33"/>
      <c r="P497" s="31" t="str">
        <f>IF(F497&lt;&gt;"",IF(I497=TRUE,"Preços OK na Faixa 8","ERRO Preços na Faixa 8"),"Lançar Preços na Faixa 8")</f>
        <v>Lançar Preços na Faixa 8</v>
      </c>
    </row>
    <row r="498" spans="1:16" ht="25.5">
      <c r="A498" s="11">
        <v>9</v>
      </c>
      <c r="B498" s="12" t="s">
        <v>9</v>
      </c>
      <c r="C498" s="19"/>
      <c r="D498" s="19"/>
      <c r="E498" s="19"/>
      <c r="F498" s="19"/>
      <c r="G498" s="10">
        <f t="shared" si="139"/>
        <v>0</v>
      </c>
      <c r="H498" s="75"/>
      <c r="I498" s="51" t="str">
        <f t="shared" si="138"/>
        <v/>
      </c>
      <c r="J498" s="4"/>
      <c r="K498" s="40" t="str">
        <f t="shared" si="140"/>
        <v>Lançar Preço Coluna (A) Faixa 1</v>
      </c>
      <c r="L498" s="40" t="str">
        <f t="shared" si="141"/>
        <v>Lançar Preço Coluna (B) Faixa 1</v>
      </c>
      <c r="M498" s="40" t="str">
        <f t="shared" si="142"/>
        <v>Lançar Preço Coluna (C) Faixa 1</v>
      </c>
      <c r="N498" s="40" t="str">
        <f t="shared" si="143"/>
        <v>Lançar Preço Coluna (D) Faixa 1</v>
      </c>
      <c r="O498" s="33"/>
      <c r="P498" s="31" t="str">
        <f>IF(F498&lt;&gt;"",IF(I498=TRUE,"Preços OK na Faixa 9","ERRO Preços na Faixa 9"),"Lançar Preços na Faixa 9")</f>
        <v>Lançar Preços na Faixa 9</v>
      </c>
    </row>
    <row r="499" spans="1:16" ht="25.5">
      <c r="A499" s="11">
        <v>10</v>
      </c>
      <c r="B499" s="12" t="s">
        <v>10</v>
      </c>
      <c r="C499" s="19"/>
      <c r="D499" s="19"/>
      <c r="E499" s="19"/>
      <c r="F499" s="19"/>
      <c r="G499" s="10">
        <f t="shared" si="139"/>
        <v>0</v>
      </c>
      <c r="H499" s="75"/>
      <c r="I499" s="51" t="str">
        <f t="shared" si="138"/>
        <v/>
      </c>
      <c r="J499" s="4"/>
      <c r="K499" s="40" t="str">
        <f t="shared" si="140"/>
        <v>Lançar Preço Coluna (A) Faixa 1</v>
      </c>
      <c r="L499" s="40" t="str">
        <f t="shared" si="141"/>
        <v>Lançar Preço Coluna (B) Faixa 1</v>
      </c>
      <c r="M499" s="40" t="str">
        <f t="shared" si="142"/>
        <v>Lançar Preço Coluna (C) Faixa 1</v>
      </c>
      <c r="N499" s="40" t="str">
        <f t="shared" si="143"/>
        <v>Lançar Preço Coluna (D) Faixa 1</v>
      </c>
      <c r="O499" s="33"/>
      <c r="P499" s="31" t="str">
        <f>IF(F499&lt;&gt;"",IF(I499=TRUE,"Preços OK na Faixa 10","ERRO Preços na Faixa 10"),"Lançar Preços na Faixa 10")</f>
        <v>Lançar Preços na Faixa 10</v>
      </c>
    </row>
    <row r="500" spans="1:16" ht="25.5">
      <c r="A500" s="11">
        <v>11</v>
      </c>
      <c r="B500" s="12" t="s">
        <v>11</v>
      </c>
      <c r="C500" s="19"/>
      <c r="D500" s="19"/>
      <c r="E500" s="19"/>
      <c r="F500" s="19"/>
      <c r="G500" s="10">
        <f t="shared" si="139"/>
        <v>0</v>
      </c>
      <c r="H500" s="75"/>
      <c r="I500" s="51" t="str">
        <f t="shared" si="138"/>
        <v/>
      </c>
      <c r="J500" s="4"/>
      <c r="K500" s="40" t="str">
        <f t="shared" si="140"/>
        <v>Lançar Preço Coluna (A) Faixa 1</v>
      </c>
      <c r="L500" s="40" t="str">
        <f t="shared" si="141"/>
        <v>Lançar Preço Coluna (B) Faixa 1</v>
      </c>
      <c r="M500" s="40" t="str">
        <f t="shared" si="142"/>
        <v>Lançar Preço Coluna (C) Faixa 1</v>
      </c>
      <c r="N500" s="40" t="str">
        <f t="shared" si="143"/>
        <v>Lançar Preço Coluna (D) Faixa 1</v>
      </c>
      <c r="O500" s="33"/>
      <c r="P500" s="31" t="str">
        <f>IF(F500&lt;&gt;"",IF(I500=TRUE,"Preços OK na Faixa 11","ERRO Preços na Faixa 11"),"Lançar Preços na Faixa 11")</f>
        <v>Lançar Preços na Faixa 11</v>
      </c>
    </row>
    <row r="501" spans="1:16" ht="25.5">
      <c r="A501" s="11">
        <v>12</v>
      </c>
      <c r="B501" s="12" t="s">
        <v>12</v>
      </c>
      <c r="C501" s="19"/>
      <c r="D501" s="19"/>
      <c r="E501" s="19"/>
      <c r="F501" s="19"/>
      <c r="G501" s="10">
        <f t="shared" si="139"/>
        <v>0</v>
      </c>
      <c r="H501" s="75"/>
      <c r="I501" s="51" t="str">
        <f t="shared" si="138"/>
        <v/>
      </c>
      <c r="J501" s="4"/>
      <c r="K501" s="40" t="str">
        <f t="shared" si="140"/>
        <v>Lançar Preço Coluna (A) Faixa 1</v>
      </c>
      <c r="L501" s="40" t="str">
        <f t="shared" si="141"/>
        <v>Lançar Preço Coluna (B) Faixa 1</v>
      </c>
      <c r="M501" s="40" t="str">
        <f t="shared" si="142"/>
        <v>Lançar Preço Coluna (C) Faixa 1</v>
      </c>
      <c r="N501" s="40" t="str">
        <f t="shared" si="143"/>
        <v>Lançar Preço Coluna (D) Faixa 1</v>
      </c>
      <c r="O501" s="33"/>
      <c r="P501" s="36" t="str">
        <f>IF(F501&lt;&gt;"",IF(I501=TRUE,"Preços OK na Faixa 12","ERRO Preços na Faixa 12"),"Lançar Preços na Faixa 12")</f>
        <v>Lançar Preços na Faixa 12</v>
      </c>
    </row>
    <row r="502" spans="1:16" ht="26.25" thickBot="1">
      <c r="A502" s="46">
        <v>13</v>
      </c>
      <c r="B502" s="47" t="s">
        <v>13</v>
      </c>
      <c r="C502" s="48"/>
      <c r="D502" s="48"/>
      <c r="E502" s="48"/>
      <c r="F502" s="48"/>
      <c r="G502" s="49">
        <f t="shared" si="139"/>
        <v>0</v>
      </c>
      <c r="H502" s="75">
        <f>SUM(G490:G502)</f>
        <v>0</v>
      </c>
      <c r="I502" s="51" t="str">
        <f t="shared" si="138"/>
        <v/>
      </c>
      <c r="J502" s="4"/>
      <c r="K502" s="40" t="str">
        <f t="shared" si="140"/>
        <v>Lançar Preço Coluna (A) Faixa 1</v>
      </c>
      <c r="L502" s="40" t="str">
        <f t="shared" si="141"/>
        <v>Lançar Preço Coluna (B) Faixa 1</v>
      </c>
      <c r="M502" s="40" t="str">
        <f t="shared" si="142"/>
        <v>Lançar Preço Coluna (C) Faixa 1</v>
      </c>
      <c r="N502" s="40" t="str">
        <f t="shared" si="143"/>
        <v>Lançar Preço Coluna (D) Faixa 1</v>
      </c>
      <c r="O502" s="39"/>
      <c r="P502" s="36" t="str">
        <f>IF(F502&lt;&gt;"",IF(I502=TRUE,"Preços OK na Faixa 13","ERRO Preços na Faixa 13"),"Lançar Preços na Faixa 13")</f>
        <v>Lançar Preços na Faixa 13</v>
      </c>
    </row>
    <row r="503" spans="1:16" ht="21.75" customHeight="1" thickBot="1">
      <c r="A503" s="6"/>
      <c r="B503" s="4"/>
      <c r="C503" s="4"/>
      <c r="D503" s="4"/>
      <c r="E503" s="4"/>
      <c r="F503" s="4"/>
      <c r="G503" s="4"/>
      <c r="H503" s="74"/>
      <c r="L503" s="1"/>
    </row>
    <row r="504" spans="1:16" s="63" customFormat="1" ht="30.75" customHeight="1" thickBot="1">
      <c r="A504" s="152" t="s">
        <v>57</v>
      </c>
      <c r="B504" s="153"/>
      <c r="C504" s="153"/>
      <c r="D504" s="153"/>
      <c r="E504" s="154"/>
      <c r="F504" s="154"/>
      <c r="G504" s="155"/>
      <c r="H504" s="58"/>
      <c r="I504" s="62"/>
      <c r="J504" s="64"/>
      <c r="K504" s="145" t="s">
        <v>50</v>
      </c>
      <c r="L504" s="145"/>
      <c r="M504" s="145"/>
      <c r="N504" s="145"/>
      <c r="O504" s="61"/>
      <c r="P504" s="147" t="s">
        <v>51</v>
      </c>
    </row>
    <row r="505" spans="1:16" ht="63" customHeight="1" thickBot="1">
      <c r="A505" s="156" t="s">
        <v>99</v>
      </c>
      <c r="B505" s="157"/>
      <c r="C505" s="157"/>
      <c r="D505" s="157"/>
      <c r="E505" s="157"/>
      <c r="F505" s="157"/>
      <c r="G505" s="158"/>
      <c r="H505" s="53"/>
      <c r="K505" s="145"/>
      <c r="L505" s="145"/>
      <c r="M505" s="145"/>
      <c r="N505" s="145"/>
      <c r="O505" s="18"/>
      <c r="P505" s="147"/>
    </row>
    <row r="506" spans="1:16" ht="13.5" customHeight="1" thickBot="1">
      <c r="A506" s="127" t="s">
        <v>37</v>
      </c>
      <c r="B506" s="127" t="s">
        <v>36</v>
      </c>
      <c r="C506" s="130" t="s">
        <v>45</v>
      </c>
      <c r="D506" s="131"/>
      <c r="E506" s="131"/>
      <c r="F506" s="132"/>
      <c r="G506" s="133" t="s">
        <v>89</v>
      </c>
      <c r="H506" s="54"/>
      <c r="K506" s="145"/>
      <c r="L506" s="145"/>
      <c r="M506" s="145"/>
      <c r="N506" s="145"/>
      <c r="O506" s="18"/>
      <c r="P506" s="147"/>
    </row>
    <row r="507" spans="1:16" ht="13.5" thickBot="1">
      <c r="A507" s="128"/>
      <c r="B507" s="128"/>
      <c r="C507" s="21" t="s">
        <v>41</v>
      </c>
      <c r="D507" s="20" t="s">
        <v>42</v>
      </c>
      <c r="E507" s="20" t="s">
        <v>43</v>
      </c>
      <c r="F507" s="20" t="s">
        <v>44</v>
      </c>
      <c r="G507" s="134"/>
      <c r="H507" s="54"/>
      <c r="K507" s="145"/>
      <c r="L507" s="145"/>
      <c r="M507" s="145"/>
      <c r="N507" s="145"/>
      <c r="O507" s="18"/>
      <c r="P507" s="147"/>
    </row>
    <row r="508" spans="1:16" ht="41.25" thickBot="1">
      <c r="A508" s="129"/>
      <c r="B508" s="129"/>
      <c r="C508" s="43" t="s">
        <v>87</v>
      </c>
      <c r="D508" s="44" t="s">
        <v>47</v>
      </c>
      <c r="E508" s="44" t="s">
        <v>88</v>
      </c>
      <c r="F508" s="44" t="s">
        <v>49</v>
      </c>
      <c r="G508" s="135"/>
      <c r="H508" s="54"/>
      <c r="K508" s="146"/>
      <c r="L508" s="146"/>
      <c r="M508" s="146"/>
      <c r="N508" s="146"/>
      <c r="O508" s="32"/>
      <c r="P508" s="148"/>
    </row>
    <row r="509" spans="1:16" ht="25.5">
      <c r="A509" s="8">
        <v>1</v>
      </c>
      <c r="B509" s="9" t="s">
        <v>1</v>
      </c>
      <c r="C509" s="19"/>
      <c r="D509" s="19"/>
      <c r="E509" s="19"/>
      <c r="F509" s="19"/>
      <c r="G509" s="10">
        <f>SUM(C509:D509)</f>
        <v>0</v>
      </c>
      <c r="H509" s="75"/>
      <c r="I509" s="51" t="str">
        <f t="shared" ref="I509:I521" si="144">IF(C509&lt;&gt;0,AND(D509&lt;C509,E509&lt;D509,F509&lt;E509),"")</f>
        <v/>
      </c>
      <c r="J509" s="4"/>
      <c r="K509" s="40" t="str">
        <f>IF(C509&lt;&gt;0,IF(AND(C509&lt;C490),"Preço Ok Coluna (A) Faixa 1","ERRO Preço Coluna (A) Faixa 1"),"Lançar Preço Coluna (A) Faixa 1")</f>
        <v>Lançar Preço Coluna (A) Faixa 1</v>
      </c>
      <c r="L509" s="40" t="str">
        <f>IF(D509&lt;&gt;0,IF(AND(D509&lt;D490),"Preço Ok Coluna (B) Faixa 1","ERRO Preço Coluna (B) Faixa 1"),"Lançar Preço Coluna (B) Faixa 1")</f>
        <v>Lançar Preço Coluna (B) Faixa 1</v>
      </c>
      <c r="M509" s="40" t="str">
        <f>IF(E509&lt;&gt;0,IF(AND(E509&lt;E490),"Preço Ok Coluna (C) Faixa 1","ERRO Preço Coluna (C) Faixa 1"),"Lançar Preço Coluna (C) Faixa 1")</f>
        <v>Lançar Preço Coluna (C) Faixa 1</v>
      </c>
      <c r="N509" s="40" t="str">
        <f>IF(F509&lt;&gt;0,IF(AND(F509&lt;F490),"Preço Ok Coluna (D) Faixa 1","ERRO Preço Coluna (D) Faixa 1"),"Lançar Preço Coluna (D) Faixa 1")</f>
        <v>Lançar Preço Coluna (D) Faixa 1</v>
      </c>
      <c r="O509" s="40"/>
      <c r="P509" s="31" t="str">
        <f>IF(F509&lt;&gt;"",IF(I509=TRUE,"Preços OK na Faixa 1","ERRO Preços na Faixa 1"),"Lançar Preços na Faixa 1")</f>
        <v>Lançar Preços na Faixa 1</v>
      </c>
    </row>
    <row r="510" spans="1:16" ht="25.5">
      <c r="A510" s="11">
        <v>2</v>
      </c>
      <c r="B510" s="12" t="s">
        <v>2</v>
      </c>
      <c r="C510" s="19"/>
      <c r="D510" s="19"/>
      <c r="E510" s="19"/>
      <c r="F510" s="19"/>
      <c r="G510" s="10">
        <f t="shared" ref="G510:G521" si="145">SUM(C510:D510)</f>
        <v>0</v>
      </c>
      <c r="H510" s="75"/>
      <c r="I510" s="51" t="str">
        <f t="shared" si="144"/>
        <v/>
      </c>
      <c r="J510" s="4"/>
      <c r="K510" s="40" t="str">
        <f>IF(C510&lt;&gt;0,IF(AND(C510&lt;C491),"Preço Ok Coluna (A) Faixa 1","ERRO Preço Coluna (A) Faixa 1"),"Lançar Preço Coluna (A) Faixa 1")</f>
        <v>Lançar Preço Coluna (A) Faixa 1</v>
      </c>
      <c r="L510" s="40" t="str">
        <f>IF(D510&lt;&gt;0,IF(AND(D510&lt;D491),"Preço Ok Coluna (B) Faixa 1","ERRO Preço Coluna (B) Faixa 1"),"Lançar Preço Coluna (B) Faixa 1")</f>
        <v>Lançar Preço Coluna (B) Faixa 1</v>
      </c>
      <c r="M510" s="40" t="str">
        <f>IF(E510&lt;&gt;0,IF(AND(E510&lt;E491),"Preço Ok Coluna (C) Faixa 1","ERRO Preço Coluna (C) Faixa 1"),"Lançar Preço Coluna (C) Faixa 1")</f>
        <v>Lançar Preço Coluna (C) Faixa 1</v>
      </c>
      <c r="N510" s="40" t="str">
        <f>IF(F510&lt;&gt;0,IF(AND(F510&lt;F491),"Preço Ok Coluna (D) Faixa 1","ERRO Preço Coluna (D) Faixa 1"),"Lançar Preço Coluna (D) Faixa 1")</f>
        <v>Lançar Preço Coluna (D) Faixa 1</v>
      </c>
      <c r="O510" s="33"/>
      <c r="P510" s="31" t="str">
        <f>IF(F510&lt;&gt;"",IF(I510=TRUE,"Preços OK na Faixa 2","ERRO Preços na Faixa 2"),"Lançar Preços na Faixa 2")</f>
        <v>Lançar Preços na Faixa 2</v>
      </c>
    </row>
    <row r="511" spans="1:16" ht="25.5">
      <c r="A511" s="11">
        <v>3</v>
      </c>
      <c r="B511" s="12" t="s">
        <v>3</v>
      </c>
      <c r="C511" s="19"/>
      <c r="D511" s="19"/>
      <c r="E511" s="19"/>
      <c r="F511" s="19"/>
      <c r="G511" s="10">
        <f t="shared" si="145"/>
        <v>0</v>
      </c>
      <c r="H511" s="75"/>
      <c r="I511" s="51" t="str">
        <f t="shared" si="144"/>
        <v/>
      </c>
      <c r="J511" s="4"/>
      <c r="K511" s="40" t="str">
        <f t="shared" ref="K511:K521" si="146">IF(C511&lt;&gt;0,IF(AND(C511&lt;C492),"Preço Ok Coluna (A) Faixa 1","ERRO Preço Coluna (A) Faixa 1"),"Lançar Preço Coluna (A) Faixa 1")</f>
        <v>Lançar Preço Coluna (A) Faixa 1</v>
      </c>
      <c r="L511" s="40" t="str">
        <f t="shared" ref="L511:L521" si="147">IF(D511&lt;&gt;0,IF(AND(D511&lt;D492),"Preço Ok Coluna (B) Faixa 1","ERRO Preço Coluna (B) Faixa 1"),"Lançar Preço Coluna (B) Faixa 1")</f>
        <v>Lançar Preço Coluna (B) Faixa 1</v>
      </c>
      <c r="M511" s="40" t="str">
        <f t="shared" ref="M511:M521" si="148">IF(E511&lt;&gt;0,IF(AND(E511&lt;E492),"Preço Ok Coluna (C) Faixa 1","ERRO Preço Coluna (C) Faixa 1"),"Lançar Preço Coluna (C) Faixa 1")</f>
        <v>Lançar Preço Coluna (C) Faixa 1</v>
      </c>
      <c r="N511" s="40" t="str">
        <f t="shared" ref="N511:N521" si="149">IF(F511&lt;&gt;0,IF(AND(F511&lt;F492),"Preço Ok Coluna (D) Faixa 1","ERRO Preço Coluna (D) Faixa 1"),"Lançar Preço Coluna (D) Faixa 1")</f>
        <v>Lançar Preço Coluna (D) Faixa 1</v>
      </c>
      <c r="O511" s="33"/>
      <c r="P511" s="31" t="str">
        <f>IF(F511&lt;&gt;"",IF(I511=TRUE,"Preços OK na Faixa 3","ERRO Preços na Faixa 3"),"Lançar Preços na Faixa 3")</f>
        <v>Lançar Preços na Faixa 3</v>
      </c>
    </row>
    <row r="512" spans="1:16" ht="25.5">
      <c r="A512" s="11">
        <v>4</v>
      </c>
      <c r="B512" s="12" t="s">
        <v>4</v>
      </c>
      <c r="C512" s="19"/>
      <c r="D512" s="19"/>
      <c r="E512" s="19"/>
      <c r="F512" s="19"/>
      <c r="G512" s="10">
        <f t="shared" si="145"/>
        <v>0</v>
      </c>
      <c r="H512" s="75"/>
      <c r="I512" s="51" t="str">
        <f t="shared" si="144"/>
        <v/>
      </c>
      <c r="J512" s="4"/>
      <c r="K512" s="40" t="str">
        <f t="shared" si="146"/>
        <v>Lançar Preço Coluna (A) Faixa 1</v>
      </c>
      <c r="L512" s="40" t="str">
        <f t="shared" si="147"/>
        <v>Lançar Preço Coluna (B) Faixa 1</v>
      </c>
      <c r="M512" s="40" t="str">
        <f t="shared" si="148"/>
        <v>Lançar Preço Coluna (C) Faixa 1</v>
      </c>
      <c r="N512" s="40" t="str">
        <f t="shared" si="149"/>
        <v>Lançar Preço Coluna (D) Faixa 1</v>
      </c>
      <c r="O512" s="33"/>
      <c r="P512" s="31" t="str">
        <f>IF(F512&lt;&gt;"",IF(I512=TRUE,"Preços OK na Faixa 4","ERRO Preços na Faixa 4"),"Lançar Preços na Faixa 4")</f>
        <v>Lançar Preços na Faixa 4</v>
      </c>
    </row>
    <row r="513" spans="1:16" ht="25.5">
      <c r="A513" s="11">
        <v>5</v>
      </c>
      <c r="B513" s="12" t="s">
        <v>5</v>
      </c>
      <c r="C513" s="19"/>
      <c r="D513" s="19"/>
      <c r="E513" s="19"/>
      <c r="F513" s="19"/>
      <c r="G513" s="10">
        <f t="shared" si="145"/>
        <v>0</v>
      </c>
      <c r="H513" s="75"/>
      <c r="I513" s="51" t="str">
        <f t="shared" si="144"/>
        <v/>
      </c>
      <c r="J513" s="4"/>
      <c r="K513" s="40" t="str">
        <f t="shared" si="146"/>
        <v>Lançar Preço Coluna (A) Faixa 1</v>
      </c>
      <c r="L513" s="40" t="str">
        <f t="shared" si="147"/>
        <v>Lançar Preço Coluna (B) Faixa 1</v>
      </c>
      <c r="M513" s="40" t="str">
        <f t="shared" si="148"/>
        <v>Lançar Preço Coluna (C) Faixa 1</v>
      </c>
      <c r="N513" s="40" t="str">
        <f t="shared" si="149"/>
        <v>Lançar Preço Coluna (D) Faixa 1</v>
      </c>
      <c r="O513" s="33"/>
      <c r="P513" s="31" t="str">
        <f>IF(F513&lt;&gt;"",IF(I513=TRUE,"Preços OK na Faixa 5","ERRO Preços na Faixa 5"),"Lançar Preços na Faixa 5")</f>
        <v>Lançar Preços na Faixa 5</v>
      </c>
    </row>
    <row r="514" spans="1:16" ht="25.5">
      <c r="A514" s="11">
        <v>6</v>
      </c>
      <c r="B514" s="12" t="s">
        <v>6</v>
      </c>
      <c r="C514" s="19"/>
      <c r="D514" s="19"/>
      <c r="E514" s="19"/>
      <c r="F514" s="19"/>
      <c r="G514" s="10">
        <f t="shared" si="145"/>
        <v>0</v>
      </c>
      <c r="H514" s="75"/>
      <c r="I514" s="51" t="str">
        <f t="shared" si="144"/>
        <v/>
      </c>
      <c r="J514" s="4"/>
      <c r="K514" s="40" t="str">
        <f t="shared" si="146"/>
        <v>Lançar Preço Coluna (A) Faixa 1</v>
      </c>
      <c r="L514" s="40" t="str">
        <f t="shared" si="147"/>
        <v>Lançar Preço Coluna (B) Faixa 1</v>
      </c>
      <c r="M514" s="40" t="str">
        <f t="shared" si="148"/>
        <v>Lançar Preço Coluna (C) Faixa 1</v>
      </c>
      <c r="N514" s="40" t="str">
        <f t="shared" si="149"/>
        <v>Lançar Preço Coluna (D) Faixa 1</v>
      </c>
      <c r="O514" s="33"/>
      <c r="P514" s="31" t="str">
        <f>IF(F514&lt;&gt;"",IF(I514=TRUE,"Preços OK na Faixa 6","ERRO Preços na Faixa 6"),"Lançar Preços na Faixa 6")</f>
        <v>Lançar Preços na Faixa 6</v>
      </c>
    </row>
    <row r="515" spans="1:16" ht="25.5">
      <c r="A515" s="11">
        <v>7</v>
      </c>
      <c r="B515" s="12" t="s">
        <v>7</v>
      </c>
      <c r="C515" s="19"/>
      <c r="D515" s="19"/>
      <c r="E515" s="19"/>
      <c r="F515" s="19"/>
      <c r="G515" s="10">
        <f t="shared" si="145"/>
        <v>0</v>
      </c>
      <c r="H515" s="75"/>
      <c r="I515" s="51" t="str">
        <f t="shared" si="144"/>
        <v/>
      </c>
      <c r="J515" s="4"/>
      <c r="K515" s="40" t="str">
        <f t="shared" si="146"/>
        <v>Lançar Preço Coluna (A) Faixa 1</v>
      </c>
      <c r="L515" s="40" t="str">
        <f t="shared" si="147"/>
        <v>Lançar Preço Coluna (B) Faixa 1</v>
      </c>
      <c r="M515" s="40" t="str">
        <f t="shared" si="148"/>
        <v>Lançar Preço Coluna (C) Faixa 1</v>
      </c>
      <c r="N515" s="40" t="str">
        <f t="shared" si="149"/>
        <v>Lançar Preço Coluna (D) Faixa 1</v>
      </c>
      <c r="O515" s="33"/>
      <c r="P515" s="31" t="str">
        <f>IF(F515&lt;&gt;"",IF(I515=TRUE,"Preços OK na Faixa 7","ERRO Preços na Faixa 7"),"Lançar Preços na Faixa 7")</f>
        <v>Lançar Preços na Faixa 7</v>
      </c>
    </row>
    <row r="516" spans="1:16" ht="25.5">
      <c r="A516" s="11">
        <v>8</v>
      </c>
      <c r="B516" s="12" t="s">
        <v>8</v>
      </c>
      <c r="C516" s="19"/>
      <c r="D516" s="19"/>
      <c r="E516" s="19"/>
      <c r="F516" s="19"/>
      <c r="G516" s="10">
        <f t="shared" si="145"/>
        <v>0</v>
      </c>
      <c r="H516" s="75"/>
      <c r="I516" s="51" t="str">
        <f t="shared" si="144"/>
        <v/>
      </c>
      <c r="J516" s="4"/>
      <c r="K516" s="40" t="str">
        <f t="shared" si="146"/>
        <v>Lançar Preço Coluna (A) Faixa 1</v>
      </c>
      <c r="L516" s="40" t="str">
        <f t="shared" si="147"/>
        <v>Lançar Preço Coluna (B) Faixa 1</v>
      </c>
      <c r="M516" s="40" t="str">
        <f t="shared" si="148"/>
        <v>Lançar Preço Coluna (C) Faixa 1</v>
      </c>
      <c r="N516" s="40" t="str">
        <f t="shared" si="149"/>
        <v>Lançar Preço Coluna (D) Faixa 1</v>
      </c>
      <c r="O516" s="33"/>
      <c r="P516" s="31" t="str">
        <f>IF(F516&lt;&gt;"",IF(I516=TRUE,"Preços OK na Faixa 8","ERRO Preços na Faixa 8"),"Lançar Preços na Faixa 8")</f>
        <v>Lançar Preços na Faixa 8</v>
      </c>
    </row>
    <row r="517" spans="1:16" ht="25.5">
      <c r="A517" s="11">
        <v>9</v>
      </c>
      <c r="B517" s="12" t="s">
        <v>9</v>
      </c>
      <c r="C517" s="19"/>
      <c r="D517" s="19"/>
      <c r="E517" s="19"/>
      <c r="F517" s="19"/>
      <c r="G517" s="10">
        <f t="shared" si="145"/>
        <v>0</v>
      </c>
      <c r="H517" s="75"/>
      <c r="I517" s="51" t="str">
        <f t="shared" si="144"/>
        <v/>
      </c>
      <c r="J517" s="4"/>
      <c r="K517" s="40" t="str">
        <f t="shared" si="146"/>
        <v>Lançar Preço Coluna (A) Faixa 1</v>
      </c>
      <c r="L517" s="40" t="str">
        <f t="shared" si="147"/>
        <v>Lançar Preço Coluna (B) Faixa 1</v>
      </c>
      <c r="M517" s="40" t="str">
        <f t="shared" si="148"/>
        <v>Lançar Preço Coluna (C) Faixa 1</v>
      </c>
      <c r="N517" s="40" t="str">
        <f t="shared" si="149"/>
        <v>Lançar Preço Coluna (D) Faixa 1</v>
      </c>
      <c r="O517" s="33"/>
      <c r="P517" s="31" t="str">
        <f>IF(F517&lt;&gt;"",IF(I517=TRUE,"Preços OK na Faixa 9","ERRO Preços na Faixa 9"),"Lançar Preços na Faixa 9")</f>
        <v>Lançar Preços na Faixa 9</v>
      </c>
    </row>
    <row r="518" spans="1:16" ht="25.5">
      <c r="A518" s="11">
        <v>10</v>
      </c>
      <c r="B518" s="12" t="s">
        <v>10</v>
      </c>
      <c r="C518" s="19"/>
      <c r="D518" s="19"/>
      <c r="E518" s="19"/>
      <c r="F518" s="19"/>
      <c r="G518" s="10">
        <f t="shared" si="145"/>
        <v>0</v>
      </c>
      <c r="H518" s="75"/>
      <c r="I518" s="51" t="str">
        <f t="shared" si="144"/>
        <v/>
      </c>
      <c r="J518" s="4"/>
      <c r="K518" s="40" t="str">
        <f t="shared" si="146"/>
        <v>Lançar Preço Coluna (A) Faixa 1</v>
      </c>
      <c r="L518" s="40" t="str">
        <f t="shared" si="147"/>
        <v>Lançar Preço Coluna (B) Faixa 1</v>
      </c>
      <c r="M518" s="40" t="str">
        <f t="shared" si="148"/>
        <v>Lançar Preço Coluna (C) Faixa 1</v>
      </c>
      <c r="N518" s="40" t="str">
        <f t="shared" si="149"/>
        <v>Lançar Preço Coluna (D) Faixa 1</v>
      </c>
      <c r="O518" s="33"/>
      <c r="P518" s="31" t="str">
        <f>IF(F518&lt;&gt;"",IF(I518=TRUE,"Preços OK na Faixa 10","ERRO Preços na Faixa 10"),"Lançar Preços na Faixa 10")</f>
        <v>Lançar Preços na Faixa 10</v>
      </c>
    </row>
    <row r="519" spans="1:16" ht="25.5">
      <c r="A519" s="11">
        <v>11</v>
      </c>
      <c r="B519" s="12" t="s">
        <v>11</v>
      </c>
      <c r="C519" s="19"/>
      <c r="D519" s="19"/>
      <c r="E519" s="19"/>
      <c r="F519" s="19"/>
      <c r="G519" s="10">
        <f t="shared" si="145"/>
        <v>0</v>
      </c>
      <c r="H519" s="75"/>
      <c r="I519" s="51" t="str">
        <f t="shared" si="144"/>
        <v/>
      </c>
      <c r="J519" s="4"/>
      <c r="K519" s="40" t="str">
        <f t="shared" si="146"/>
        <v>Lançar Preço Coluna (A) Faixa 1</v>
      </c>
      <c r="L519" s="40" t="str">
        <f t="shared" si="147"/>
        <v>Lançar Preço Coluna (B) Faixa 1</v>
      </c>
      <c r="M519" s="40" t="str">
        <f t="shared" si="148"/>
        <v>Lançar Preço Coluna (C) Faixa 1</v>
      </c>
      <c r="N519" s="40" t="str">
        <f t="shared" si="149"/>
        <v>Lançar Preço Coluna (D) Faixa 1</v>
      </c>
      <c r="O519" s="33"/>
      <c r="P519" s="31" t="str">
        <f>IF(F519&lt;&gt;"",IF(I519=TRUE,"Preços OK na Faixa 11","ERRO Preços na Faixa 11"),"Lançar Preços na Faixa 11")</f>
        <v>Lançar Preços na Faixa 11</v>
      </c>
    </row>
    <row r="520" spans="1:16" ht="25.5">
      <c r="A520" s="11">
        <v>12</v>
      </c>
      <c r="B520" s="12" t="s">
        <v>12</v>
      </c>
      <c r="C520" s="19"/>
      <c r="D520" s="19"/>
      <c r="E520" s="19"/>
      <c r="F520" s="19"/>
      <c r="G520" s="10">
        <f t="shared" si="145"/>
        <v>0</v>
      </c>
      <c r="H520" s="75"/>
      <c r="I520" s="51" t="str">
        <f t="shared" si="144"/>
        <v/>
      </c>
      <c r="J520" s="4"/>
      <c r="K520" s="40" t="str">
        <f t="shared" si="146"/>
        <v>Lançar Preço Coluna (A) Faixa 1</v>
      </c>
      <c r="L520" s="40" t="str">
        <f t="shared" si="147"/>
        <v>Lançar Preço Coluna (B) Faixa 1</v>
      </c>
      <c r="M520" s="40" t="str">
        <f t="shared" si="148"/>
        <v>Lançar Preço Coluna (C) Faixa 1</v>
      </c>
      <c r="N520" s="40" t="str">
        <f t="shared" si="149"/>
        <v>Lançar Preço Coluna (D) Faixa 1</v>
      </c>
      <c r="O520" s="33"/>
      <c r="P520" s="36" t="str">
        <f>IF(F520&lt;&gt;"",IF(I520=TRUE,"Preços OK na Faixa 12","ERRO Preços na Faixa 12"),"Lançar Preços na Faixa 12")</f>
        <v>Lançar Preços na Faixa 12</v>
      </c>
    </row>
    <row r="521" spans="1:16" ht="26.25" thickBot="1">
      <c r="A521" s="46">
        <v>13</v>
      </c>
      <c r="B521" s="47" t="s">
        <v>13</v>
      </c>
      <c r="C521" s="48"/>
      <c r="D521" s="48"/>
      <c r="E521" s="48"/>
      <c r="F521" s="48"/>
      <c r="G521" s="49">
        <f t="shared" si="145"/>
        <v>0</v>
      </c>
      <c r="H521" s="75">
        <f>SUM(G509:G521)</f>
        <v>0</v>
      </c>
      <c r="I521" s="51" t="str">
        <f t="shared" si="144"/>
        <v/>
      </c>
      <c r="J521" s="4"/>
      <c r="K521" s="40" t="str">
        <f t="shared" si="146"/>
        <v>Lançar Preço Coluna (A) Faixa 1</v>
      </c>
      <c r="L521" s="40" t="str">
        <f t="shared" si="147"/>
        <v>Lançar Preço Coluna (B) Faixa 1</v>
      </c>
      <c r="M521" s="40" t="str">
        <f t="shared" si="148"/>
        <v>Lançar Preço Coluna (C) Faixa 1</v>
      </c>
      <c r="N521" s="40" t="str">
        <f t="shared" si="149"/>
        <v>Lançar Preço Coluna (D) Faixa 1</v>
      </c>
      <c r="O521" s="39"/>
      <c r="P521" s="36" t="str">
        <f>IF(F521&lt;&gt;"",IF(I521=TRUE,"Preços OK na Faixa 13","ERRO Preços na Faixa 13"),"Lançar Preços na Faixa 13")</f>
        <v>Lançar Preços na Faixa 13</v>
      </c>
    </row>
    <row r="522" spans="1:16" ht="21.75" customHeight="1" thickBot="1">
      <c r="A522" s="6"/>
      <c r="B522" s="4"/>
      <c r="C522" s="4"/>
      <c r="D522" s="4"/>
      <c r="E522" s="4"/>
      <c r="F522" s="4"/>
      <c r="G522" s="4"/>
      <c r="H522" s="74"/>
      <c r="L522" s="1"/>
    </row>
    <row r="523" spans="1:16" s="63" customFormat="1" ht="30.75" customHeight="1" thickBot="1">
      <c r="A523" s="152" t="s">
        <v>58</v>
      </c>
      <c r="B523" s="153"/>
      <c r="C523" s="153"/>
      <c r="D523" s="153"/>
      <c r="E523" s="154"/>
      <c r="F523" s="154"/>
      <c r="G523" s="155"/>
      <c r="H523" s="58"/>
      <c r="I523" s="62"/>
      <c r="J523" s="64"/>
      <c r="K523" s="145" t="s">
        <v>50</v>
      </c>
      <c r="L523" s="145"/>
      <c r="M523" s="145"/>
      <c r="N523" s="145"/>
      <c r="O523" s="61"/>
      <c r="P523" s="147" t="s">
        <v>51</v>
      </c>
    </row>
    <row r="524" spans="1:16" ht="54" customHeight="1" thickBot="1">
      <c r="A524" s="156" t="s">
        <v>100</v>
      </c>
      <c r="B524" s="157"/>
      <c r="C524" s="157"/>
      <c r="D524" s="157"/>
      <c r="E524" s="157"/>
      <c r="F524" s="157"/>
      <c r="G524" s="158"/>
      <c r="H524" s="53"/>
      <c r="K524" s="145"/>
      <c r="L524" s="145"/>
      <c r="M524" s="145"/>
      <c r="N524" s="145"/>
      <c r="O524" s="18"/>
      <c r="P524" s="147"/>
    </row>
    <row r="525" spans="1:16" ht="13.5" customHeight="1" thickBot="1">
      <c r="A525" s="127" t="s">
        <v>37</v>
      </c>
      <c r="B525" s="127" t="s">
        <v>36</v>
      </c>
      <c r="C525" s="130" t="s">
        <v>45</v>
      </c>
      <c r="D525" s="131"/>
      <c r="E525" s="131"/>
      <c r="F525" s="132"/>
      <c r="G525" s="133" t="s">
        <v>89</v>
      </c>
      <c r="H525" s="54"/>
      <c r="K525" s="145"/>
      <c r="L525" s="145"/>
      <c r="M525" s="145"/>
      <c r="N525" s="145"/>
      <c r="O525" s="18"/>
      <c r="P525" s="147"/>
    </row>
    <row r="526" spans="1:16" ht="13.5" thickBot="1">
      <c r="A526" s="128"/>
      <c r="B526" s="128"/>
      <c r="C526" s="21" t="s">
        <v>41</v>
      </c>
      <c r="D526" s="20" t="s">
        <v>42</v>
      </c>
      <c r="E526" s="20" t="s">
        <v>43</v>
      </c>
      <c r="F526" s="20" t="s">
        <v>44</v>
      </c>
      <c r="G526" s="134"/>
      <c r="H526" s="54"/>
      <c r="K526" s="145"/>
      <c r="L526" s="145"/>
      <c r="M526" s="145"/>
      <c r="N526" s="145"/>
      <c r="O526" s="18"/>
      <c r="P526" s="147"/>
    </row>
    <row r="527" spans="1:16" ht="41.25" thickBot="1">
      <c r="A527" s="129"/>
      <c r="B527" s="129"/>
      <c r="C527" s="43" t="s">
        <v>87</v>
      </c>
      <c r="D527" s="44" t="s">
        <v>47</v>
      </c>
      <c r="E527" s="44" t="s">
        <v>88</v>
      </c>
      <c r="F527" s="44" t="s">
        <v>49</v>
      </c>
      <c r="G527" s="135"/>
      <c r="H527" s="54"/>
      <c r="K527" s="146"/>
      <c r="L527" s="146"/>
      <c r="M527" s="146"/>
      <c r="N527" s="146"/>
      <c r="O527" s="32"/>
      <c r="P527" s="148"/>
    </row>
    <row r="528" spans="1:16" ht="25.5">
      <c r="A528" s="8">
        <v>1</v>
      </c>
      <c r="B528" s="9" t="s">
        <v>1</v>
      </c>
      <c r="C528" s="19"/>
      <c r="D528" s="19"/>
      <c r="E528" s="19"/>
      <c r="F528" s="19"/>
      <c r="G528" s="10">
        <f>SUM(C528:D528)</f>
        <v>0</v>
      </c>
      <c r="H528" s="75"/>
      <c r="I528" s="51" t="str">
        <f t="shared" ref="I528:I540" si="150">IF(C528&lt;&gt;0,AND(D528&lt;C528,E528&lt;D528,F528&lt;E528),"")</f>
        <v/>
      </c>
      <c r="J528" s="4"/>
      <c r="K528" s="40" t="str">
        <f>IF(C528&lt;&gt;0,IF(AND(C528&lt;C509),"Preço Ok Coluna (A) Faixa 1","ERRO Preço Coluna (A) Faixa 1"),"Lançar Preço Coluna (A) Faixa 1")</f>
        <v>Lançar Preço Coluna (A) Faixa 1</v>
      </c>
      <c r="L528" s="40" t="str">
        <f>IF(D528&lt;&gt;0,IF(AND(D528&lt;D509),"Preço Ok Coluna (B) Faixa 1","ERRO Preço Coluna (B) Faixa 1"),"Lançar Preço Coluna (B) Faixa 1")</f>
        <v>Lançar Preço Coluna (B) Faixa 1</v>
      </c>
      <c r="M528" s="40" t="str">
        <f>IF(E528&lt;&gt;0,IF(AND(E528&lt;E509),"Preço Ok Coluna (C) Faixa 1","ERRO Preço Coluna (C) Faixa 1"),"Lançar Preço Coluna (C) Faixa 1")</f>
        <v>Lançar Preço Coluna (C) Faixa 1</v>
      </c>
      <c r="N528" s="40" t="str">
        <f>IF(F528&lt;&gt;0,IF(AND(F528&lt;F509),"Preço Ok Coluna (D) Faixa 1","ERRO Preço Coluna (D) Faixa 1"),"Lançar Preço Coluna (D) Faixa 1")</f>
        <v>Lançar Preço Coluna (D) Faixa 1</v>
      </c>
      <c r="O528" s="40"/>
      <c r="P528" s="31" t="str">
        <f>IF(F528&lt;&gt;"",IF(I528=TRUE,"Preços OK na Faixa 1","ERRO Preços na Faixa 1"),"Lançar Preços na Faixa 1")</f>
        <v>Lançar Preços na Faixa 1</v>
      </c>
    </row>
    <row r="529" spans="1:16" ht="25.5">
      <c r="A529" s="11">
        <v>2</v>
      </c>
      <c r="B529" s="12" t="s">
        <v>2</v>
      </c>
      <c r="C529" s="19"/>
      <c r="D529" s="19"/>
      <c r="E529" s="19"/>
      <c r="F529" s="19"/>
      <c r="G529" s="10">
        <f t="shared" ref="G529:G540" si="151">SUM(C529:D529)</f>
        <v>0</v>
      </c>
      <c r="H529" s="75"/>
      <c r="I529" s="51" t="str">
        <f t="shared" si="150"/>
        <v/>
      </c>
      <c r="J529" s="4"/>
      <c r="K529" s="40" t="str">
        <f>IF(C529&lt;&gt;0,IF(AND(C529&lt;C510),"Preço Ok Coluna (A) Faixa 1","ERRO Preço Coluna (A) Faixa 1"),"Lançar Preço Coluna (A) Faixa 1")</f>
        <v>Lançar Preço Coluna (A) Faixa 1</v>
      </c>
      <c r="L529" s="40" t="str">
        <f>IF(D529&lt;&gt;0,IF(AND(D529&lt;D510),"Preço Ok Coluna (B) Faixa 1","ERRO Preço Coluna (B) Faixa 1"),"Lançar Preço Coluna (B) Faixa 1")</f>
        <v>Lançar Preço Coluna (B) Faixa 1</v>
      </c>
      <c r="M529" s="40" t="str">
        <f>IF(E529&lt;&gt;0,IF(AND(E529&lt;E510),"Preço Ok Coluna (C) Faixa 1","ERRO Preço Coluna (C) Faixa 1"),"Lançar Preço Coluna (C) Faixa 1")</f>
        <v>Lançar Preço Coluna (C) Faixa 1</v>
      </c>
      <c r="N529" s="40" t="str">
        <f>IF(F529&lt;&gt;0,IF(AND(F529&lt;F510),"Preço Ok Coluna (D) Faixa 1","ERRO Preço Coluna (D) Faixa 1"),"Lançar Preço Coluna (D) Faixa 1")</f>
        <v>Lançar Preço Coluna (D) Faixa 1</v>
      </c>
      <c r="O529" s="33"/>
      <c r="P529" s="31" t="str">
        <f>IF(F529&lt;&gt;"",IF(I529=TRUE,"Preços OK na Faixa 2","ERRO Preços na Faixa 2"),"Lançar Preços na Faixa 2")</f>
        <v>Lançar Preços na Faixa 2</v>
      </c>
    </row>
    <row r="530" spans="1:16" ht="25.5">
      <c r="A530" s="11">
        <v>3</v>
      </c>
      <c r="B530" s="12" t="s">
        <v>3</v>
      </c>
      <c r="C530" s="19"/>
      <c r="D530" s="19"/>
      <c r="E530" s="19"/>
      <c r="F530" s="19"/>
      <c r="G530" s="10">
        <f t="shared" si="151"/>
        <v>0</v>
      </c>
      <c r="H530" s="75"/>
      <c r="I530" s="51" t="str">
        <f t="shared" si="150"/>
        <v/>
      </c>
      <c r="J530" s="4"/>
      <c r="K530" s="40" t="str">
        <f t="shared" ref="K530:K540" si="152">IF(C530&lt;&gt;0,IF(AND(C530&lt;C511),"Preço Ok Coluna (A) Faixa 1","ERRO Preço Coluna (A) Faixa 1"),"Lançar Preço Coluna (A) Faixa 1")</f>
        <v>Lançar Preço Coluna (A) Faixa 1</v>
      </c>
      <c r="L530" s="40" t="str">
        <f t="shared" ref="L530:L540" si="153">IF(D530&lt;&gt;0,IF(AND(D530&lt;D511),"Preço Ok Coluna (B) Faixa 1","ERRO Preço Coluna (B) Faixa 1"),"Lançar Preço Coluna (B) Faixa 1")</f>
        <v>Lançar Preço Coluna (B) Faixa 1</v>
      </c>
      <c r="M530" s="40" t="str">
        <f t="shared" ref="M530:M540" si="154">IF(E530&lt;&gt;0,IF(AND(E530&lt;E511),"Preço Ok Coluna (C) Faixa 1","ERRO Preço Coluna (C) Faixa 1"),"Lançar Preço Coluna (C) Faixa 1")</f>
        <v>Lançar Preço Coluna (C) Faixa 1</v>
      </c>
      <c r="N530" s="40" t="str">
        <f t="shared" ref="N530:N540" si="155">IF(F530&lt;&gt;0,IF(AND(F530&lt;F511),"Preço Ok Coluna (D) Faixa 1","ERRO Preço Coluna (D) Faixa 1"),"Lançar Preço Coluna (D) Faixa 1")</f>
        <v>Lançar Preço Coluna (D) Faixa 1</v>
      </c>
      <c r="O530" s="33"/>
      <c r="P530" s="31" t="str">
        <f>IF(F530&lt;&gt;"",IF(I530=TRUE,"Preços OK na Faixa 3","ERRO Preços na Faixa 3"),"Lançar Preços na Faixa 3")</f>
        <v>Lançar Preços na Faixa 3</v>
      </c>
    </row>
    <row r="531" spans="1:16" ht="25.5">
      <c r="A531" s="11">
        <v>4</v>
      </c>
      <c r="B531" s="12" t="s">
        <v>4</v>
      </c>
      <c r="C531" s="19"/>
      <c r="D531" s="19"/>
      <c r="E531" s="19"/>
      <c r="F531" s="19"/>
      <c r="G531" s="10">
        <f t="shared" si="151"/>
        <v>0</v>
      </c>
      <c r="H531" s="75"/>
      <c r="I531" s="51" t="str">
        <f t="shared" si="150"/>
        <v/>
      </c>
      <c r="J531" s="4"/>
      <c r="K531" s="40" t="str">
        <f t="shared" si="152"/>
        <v>Lançar Preço Coluna (A) Faixa 1</v>
      </c>
      <c r="L531" s="40" t="str">
        <f t="shared" si="153"/>
        <v>Lançar Preço Coluna (B) Faixa 1</v>
      </c>
      <c r="M531" s="40" t="str">
        <f t="shared" si="154"/>
        <v>Lançar Preço Coluna (C) Faixa 1</v>
      </c>
      <c r="N531" s="40" t="str">
        <f t="shared" si="155"/>
        <v>Lançar Preço Coluna (D) Faixa 1</v>
      </c>
      <c r="O531" s="33"/>
      <c r="P531" s="31" t="str">
        <f>IF(F531&lt;&gt;"",IF(I531=TRUE,"Preços OK na Faixa 4","ERRO Preços na Faixa 4"),"Lançar Preços na Faixa 4")</f>
        <v>Lançar Preços na Faixa 4</v>
      </c>
    </row>
    <row r="532" spans="1:16" ht="25.5">
      <c r="A532" s="11">
        <v>5</v>
      </c>
      <c r="B532" s="12" t="s">
        <v>5</v>
      </c>
      <c r="C532" s="19"/>
      <c r="D532" s="19"/>
      <c r="E532" s="19"/>
      <c r="F532" s="19"/>
      <c r="G532" s="10">
        <f t="shared" si="151"/>
        <v>0</v>
      </c>
      <c r="H532" s="75"/>
      <c r="I532" s="51" t="str">
        <f t="shared" si="150"/>
        <v/>
      </c>
      <c r="J532" s="4"/>
      <c r="K532" s="40" t="str">
        <f t="shared" si="152"/>
        <v>Lançar Preço Coluna (A) Faixa 1</v>
      </c>
      <c r="L532" s="40" t="str">
        <f t="shared" si="153"/>
        <v>Lançar Preço Coluna (B) Faixa 1</v>
      </c>
      <c r="M532" s="40" t="str">
        <f t="shared" si="154"/>
        <v>Lançar Preço Coluna (C) Faixa 1</v>
      </c>
      <c r="N532" s="40" t="str">
        <f t="shared" si="155"/>
        <v>Lançar Preço Coluna (D) Faixa 1</v>
      </c>
      <c r="O532" s="33"/>
      <c r="P532" s="31" t="str">
        <f>IF(F532&lt;&gt;"",IF(I532=TRUE,"Preços OK na Faixa 5","ERRO Preços na Faixa 5"),"Lançar Preços na Faixa 5")</f>
        <v>Lançar Preços na Faixa 5</v>
      </c>
    </row>
    <row r="533" spans="1:16" ht="25.5">
      <c r="A533" s="11">
        <v>6</v>
      </c>
      <c r="B533" s="12" t="s">
        <v>6</v>
      </c>
      <c r="C533" s="19"/>
      <c r="D533" s="19"/>
      <c r="E533" s="19"/>
      <c r="F533" s="19"/>
      <c r="G533" s="10">
        <f t="shared" si="151"/>
        <v>0</v>
      </c>
      <c r="H533" s="75"/>
      <c r="I533" s="51" t="str">
        <f t="shared" si="150"/>
        <v/>
      </c>
      <c r="J533" s="4"/>
      <c r="K533" s="40" t="str">
        <f t="shared" si="152"/>
        <v>Lançar Preço Coluna (A) Faixa 1</v>
      </c>
      <c r="L533" s="40" t="str">
        <f t="shared" si="153"/>
        <v>Lançar Preço Coluna (B) Faixa 1</v>
      </c>
      <c r="M533" s="40" t="str">
        <f t="shared" si="154"/>
        <v>Lançar Preço Coluna (C) Faixa 1</v>
      </c>
      <c r="N533" s="40" t="str">
        <f t="shared" si="155"/>
        <v>Lançar Preço Coluna (D) Faixa 1</v>
      </c>
      <c r="O533" s="33"/>
      <c r="P533" s="31" t="str">
        <f>IF(F533&lt;&gt;"",IF(I533=TRUE,"Preços OK na Faixa 6","ERRO Preços na Faixa 6"),"Lançar Preços na Faixa 6")</f>
        <v>Lançar Preços na Faixa 6</v>
      </c>
    </row>
    <row r="534" spans="1:16" ht="25.5">
      <c r="A534" s="11">
        <v>7</v>
      </c>
      <c r="B534" s="12" t="s">
        <v>7</v>
      </c>
      <c r="C534" s="19"/>
      <c r="D534" s="19"/>
      <c r="E534" s="19"/>
      <c r="F534" s="19"/>
      <c r="G534" s="10">
        <f t="shared" si="151"/>
        <v>0</v>
      </c>
      <c r="H534" s="75"/>
      <c r="I534" s="51" t="str">
        <f t="shared" si="150"/>
        <v/>
      </c>
      <c r="J534" s="4"/>
      <c r="K534" s="40" t="str">
        <f t="shared" si="152"/>
        <v>Lançar Preço Coluna (A) Faixa 1</v>
      </c>
      <c r="L534" s="40" t="str">
        <f t="shared" si="153"/>
        <v>Lançar Preço Coluna (B) Faixa 1</v>
      </c>
      <c r="M534" s="40" t="str">
        <f t="shared" si="154"/>
        <v>Lançar Preço Coluna (C) Faixa 1</v>
      </c>
      <c r="N534" s="40" t="str">
        <f t="shared" si="155"/>
        <v>Lançar Preço Coluna (D) Faixa 1</v>
      </c>
      <c r="O534" s="33"/>
      <c r="P534" s="31" t="str">
        <f>IF(F534&lt;&gt;"",IF(I534=TRUE,"Preços OK na Faixa 7","ERRO Preços na Faixa 7"),"Lançar Preços na Faixa 7")</f>
        <v>Lançar Preços na Faixa 7</v>
      </c>
    </row>
    <row r="535" spans="1:16" ht="25.5">
      <c r="A535" s="11">
        <v>8</v>
      </c>
      <c r="B535" s="12" t="s">
        <v>8</v>
      </c>
      <c r="C535" s="19"/>
      <c r="D535" s="19"/>
      <c r="E535" s="19"/>
      <c r="F535" s="19"/>
      <c r="G535" s="10">
        <f t="shared" si="151"/>
        <v>0</v>
      </c>
      <c r="H535" s="75"/>
      <c r="I535" s="51" t="str">
        <f t="shared" si="150"/>
        <v/>
      </c>
      <c r="J535" s="4"/>
      <c r="K535" s="40" t="str">
        <f t="shared" si="152"/>
        <v>Lançar Preço Coluna (A) Faixa 1</v>
      </c>
      <c r="L535" s="40" t="str">
        <f t="shared" si="153"/>
        <v>Lançar Preço Coluna (B) Faixa 1</v>
      </c>
      <c r="M535" s="40" t="str">
        <f t="shared" si="154"/>
        <v>Lançar Preço Coluna (C) Faixa 1</v>
      </c>
      <c r="N535" s="40" t="str">
        <f t="shared" si="155"/>
        <v>Lançar Preço Coluna (D) Faixa 1</v>
      </c>
      <c r="O535" s="33"/>
      <c r="P535" s="31" t="str">
        <f>IF(F535&lt;&gt;"",IF(I535=TRUE,"Preços OK na Faixa 8","ERRO Preços na Faixa 8"),"Lançar Preços na Faixa 8")</f>
        <v>Lançar Preços na Faixa 8</v>
      </c>
    </row>
    <row r="536" spans="1:16" ht="25.5">
      <c r="A536" s="11">
        <v>9</v>
      </c>
      <c r="B536" s="12" t="s">
        <v>9</v>
      </c>
      <c r="C536" s="19"/>
      <c r="D536" s="19"/>
      <c r="E536" s="19"/>
      <c r="F536" s="19"/>
      <c r="G536" s="10">
        <f t="shared" si="151"/>
        <v>0</v>
      </c>
      <c r="H536" s="75"/>
      <c r="I536" s="51" t="str">
        <f t="shared" si="150"/>
        <v/>
      </c>
      <c r="J536" s="4"/>
      <c r="K536" s="40" t="str">
        <f t="shared" si="152"/>
        <v>Lançar Preço Coluna (A) Faixa 1</v>
      </c>
      <c r="L536" s="40" t="str">
        <f t="shared" si="153"/>
        <v>Lançar Preço Coluna (B) Faixa 1</v>
      </c>
      <c r="M536" s="40" t="str">
        <f t="shared" si="154"/>
        <v>Lançar Preço Coluna (C) Faixa 1</v>
      </c>
      <c r="N536" s="40" t="str">
        <f t="shared" si="155"/>
        <v>Lançar Preço Coluna (D) Faixa 1</v>
      </c>
      <c r="O536" s="33"/>
      <c r="P536" s="31" t="str">
        <f>IF(F536&lt;&gt;"",IF(I536=TRUE,"Preços OK na Faixa 9","ERRO Preços na Faixa 9"),"Lançar Preços na Faixa 9")</f>
        <v>Lançar Preços na Faixa 9</v>
      </c>
    </row>
    <row r="537" spans="1:16" ht="25.5">
      <c r="A537" s="11">
        <v>10</v>
      </c>
      <c r="B537" s="12" t="s">
        <v>10</v>
      </c>
      <c r="C537" s="19"/>
      <c r="D537" s="19"/>
      <c r="E537" s="19"/>
      <c r="F537" s="19"/>
      <c r="G537" s="10">
        <f t="shared" si="151"/>
        <v>0</v>
      </c>
      <c r="H537" s="75"/>
      <c r="I537" s="51" t="str">
        <f t="shared" si="150"/>
        <v/>
      </c>
      <c r="J537" s="4"/>
      <c r="K537" s="40" t="str">
        <f t="shared" si="152"/>
        <v>Lançar Preço Coluna (A) Faixa 1</v>
      </c>
      <c r="L537" s="40" t="str">
        <f t="shared" si="153"/>
        <v>Lançar Preço Coluna (B) Faixa 1</v>
      </c>
      <c r="M537" s="40" t="str">
        <f t="shared" si="154"/>
        <v>Lançar Preço Coluna (C) Faixa 1</v>
      </c>
      <c r="N537" s="40" t="str">
        <f t="shared" si="155"/>
        <v>Lançar Preço Coluna (D) Faixa 1</v>
      </c>
      <c r="O537" s="33"/>
      <c r="P537" s="31" t="str">
        <f>IF(F537&lt;&gt;"",IF(I537=TRUE,"Preços OK na Faixa 10","ERRO Preços na Faixa 10"),"Lançar Preços na Faixa 10")</f>
        <v>Lançar Preços na Faixa 10</v>
      </c>
    </row>
    <row r="538" spans="1:16" ht="25.5">
      <c r="A538" s="11">
        <v>11</v>
      </c>
      <c r="B538" s="12" t="s">
        <v>11</v>
      </c>
      <c r="C538" s="19"/>
      <c r="D538" s="19"/>
      <c r="E538" s="19"/>
      <c r="F538" s="19"/>
      <c r="G538" s="10">
        <f t="shared" si="151"/>
        <v>0</v>
      </c>
      <c r="H538" s="75"/>
      <c r="I538" s="51" t="str">
        <f t="shared" si="150"/>
        <v/>
      </c>
      <c r="J538" s="4"/>
      <c r="K538" s="40" t="str">
        <f t="shared" si="152"/>
        <v>Lançar Preço Coluna (A) Faixa 1</v>
      </c>
      <c r="L538" s="40" t="str">
        <f t="shared" si="153"/>
        <v>Lançar Preço Coluna (B) Faixa 1</v>
      </c>
      <c r="M538" s="40" t="str">
        <f t="shared" si="154"/>
        <v>Lançar Preço Coluna (C) Faixa 1</v>
      </c>
      <c r="N538" s="40" t="str">
        <f t="shared" si="155"/>
        <v>Lançar Preço Coluna (D) Faixa 1</v>
      </c>
      <c r="O538" s="33"/>
      <c r="P538" s="31" t="str">
        <f>IF(F538&lt;&gt;"",IF(I538=TRUE,"Preços OK na Faixa 11","ERRO Preços na Faixa 11"),"Lançar Preços na Faixa 11")</f>
        <v>Lançar Preços na Faixa 11</v>
      </c>
    </row>
    <row r="539" spans="1:16" ht="25.5">
      <c r="A539" s="11">
        <v>12</v>
      </c>
      <c r="B539" s="12" t="s">
        <v>12</v>
      </c>
      <c r="C539" s="19"/>
      <c r="D539" s="19"/>
      <c r="E539" s="19"/>
      <c r="F539" s="19"/>
      <c r="G539" s="10">
        <f t="shared" si="151"/>
        <v>0</v>
      </c>
      <c r="H539" s="75"/>
      <c r="I539" s="51" t="str">
        <f t="shared" si="150"/>
        <v/>
      </c>
      <c r="J539" s="4"/>
      <c r="K539" s="40" t="str">
        <f t="shared" si="152"/>
        <v>Lançar Preço Coluna (A) Faixa 1</v>
      </c>
      <c r="L539" s="40" t="str">
        <f t="shared" si="153"/>
        <v>Lançar Preço Coluna (B) Faixa 1</v>
      </c>
      <c r="M539" s="40" t="str">
        <f t="shared" si="154"/>
        <v>Lançar Preço Coluna (C) Faixa 1</v>
      </c>
      <c r="N539" s="40" t="str">
        <f t="shared" si="155"/>
        <v>Lançar Preço Coluna (D) Faixa 1</v>
      </c>
      <c r="O539" s="33"/>
      <c r="P539" s="36" t="str">
        <f>IF(F539&lt;&gt;"",IF(I539=TRUE,"Preços OK na Faixa 12","ERRO Preços na Faixa 12"),"Lançar Preços na Faixa 12")</f>
        <v>Lançar Preços na Faixa 12</v>
      </c>
    </row>
    <row r="540" spans="1:16" ht="26.25" thickBot="1">
      <c r="A540" s="46">
        <v>13</v>
      </c>
      <c r="B540" s="47" t="s">
        <v>13</v>
      </c>
      <c r="C540" s="48"/>
      <c r="D540" s="48"/>
      <c r="E540" s="48"/>
      <c r="F540" s="48"/>
      <c r="G540" s="49">
        <f t="shared" si="151"/>
        <v>0</v>
      </c>
      <c r="H540" s="75">
        <f>SUM(G528:G540)</f>
        <v>0</v>
      </c>
      <c r="I540" s="51" t="str">
        <f t="shared" si="150"/>
        <v/>
      </c>
      <c r="J540" s="4"/>
      <c r="K540" s="40" t="str">
        <f t="shared" si="152"/>
        <v>Lançar Preço Coluna (A) Faixa 1</v>
      </c>
      <c r="L540" s="40" t="str">
        <f t="shared" si="153"/>
        <v>Lançar Preço Coluna (B) Faixa 1</v>
      </c>
      <c r="M540" s="40" t="str">
        <f t="shared" si="154"/>
        <v>Lançar Preço Coluna (C) Faixa 1</v>
      </c>
      <c r="N540" s="40" t="str">
        <f t="shared" si="155"/>
        <v>Lançar Preço Coluna (D) Faixa 1</v>
      </c>
      <c r="O540" s="39"/>
      <c r="P540" s="36" t="str">
        <f>IF(F540&lt;&gt;"",IF(I540=TRUE,"Preços OK na Faixa 13","ERRO Preços na Faixa 13"),"Lançar Preços na Faixa 13")</f>
        <v>Lançar Preços na Faixa 13</v>
      </c>
    </row>
    <row r="541" spans="1:16" ht="21.75" customHeight="1" thickBot="1">
      <c r="A541" s="6"/>
      <c r="B541" s="4"/>
      <c r="C541" s="4"/>
      <c r="D541" s="4"/>
      <c r="E541" s="4"/>
      <c r="F541" s="4"/>
      <c r="G541" s="4"/>
      <c r="H541" s="74"/>
      <c r="L541" s="1"/>
    </row>
    <row r="542" spans="1:16" s="63" customFormat="1" ht="30.75" customHeight="1" thickBot="1">
      <c r="A542" s="152" t="s">
        <v>59</v>
      </c>
      <c r="B542" s="153"/>
      <c r="C542" s="153"/>
      <c r="D542" s="153"/>
      <c r="E542" s="154"/>
      <c r="F542" s="154"/>
      <c r="G542" s="155"/>
      <c r="H542" s="58"/>
      <c r="I542" s="62"/>
      <c r="J542" s="64"/>
      <c r="K542" s="145" t="s">
        <v>50</v>
      </c>
      <c r="L542" s="145"/>
      <c r="M542" s="145"/>
      <c r="N542" s="145"/>
      <c r="O542" s="61"/>
      <c r="P542" s="147" t="s">
        <v>51</v>
      </c>
    </row>
    <row r="543" spans="1:16" ht="57.95" customHeight="1" thickBot="1">
      <c r="A543" s="156" t="s">
        <v>101</v>
      </c>
      <c r="B543" s="157"/>
      <c r="C543" s="157"/>
      <c r="D543" s="157"/>
      <c r="E543" s="157"/>
      <c r="F543" s="157"/>
      <c r="G543" s="158"/>
      <c r="H543" s="53"/>
      <c r="K543" s="145"/>
      <c r="L543" s="145"/>
      <c r="M543" s="145"/>
      <c r="N543" s="145"/>
      <c r="O543" s="18"/>
      <c r="P543" s="147"/>
    </row>
    <row r="544" spans="1:16" ht="13.5" customHeight="1" thickBot="1">
      <c r="A544" s="127" t="s">
        <v>37</v>
      </c>
      <c r="B544" s="127" t="s">
        <v>36</v>
      </c>
      <c r="C544" s="130" t="s">
        <v>45</v>
      </c>
      <c r="D544" s="131"/>
      <c r="E544" s="131"/>
      <c r="F544" s="132"/>
      <c r="G544" s="133" t="s">
        <v>89</v>
      </c>
      <c r="H544" s="54"/>
      <c r="K544" s="145"/>
      <c r="L544" s="145"/>
      <c r="M544" s="145"/>
      <c r="N544" s="145"/>
      <c r="O544" s="18"/>
      <c r="P544" s="147"/>
    </row>
    <row r="545" spans="1:16" ht="13.5" thickBot="1">
      <c r="A545" s="128"/>
      <c r="B545" s="128"/>
      <c r="C545" s="21" t="s">
        <v>41</v>
      </c>
      <c r="D545" s="20" t="s">
        <v>42</v>
      </c>
      <c r="E545" s="20" t="s">
        <v>43</v>
      </c>
      <c r="F545" s="20" t="s">
        <v>44</v>
      </c>
      <c r="G545" s="134"/>
      <c r="H545" s="54"/>
      <c r="K545" s="145"/>
      <c r="L545" s="145"/>
      <c r="M545" s="145"/>
      <c r="N545" s="145"/>
      <c r="O545" s="18"/>
      <c r="P545" s="147"/>
    </row>
    <row r="546" spans="1:16" ht="41.25" thickBot="1">
      <c r="A546" s="129"/>
      <c r="B546" s="129"/>
      <c r="C546" s="43" t="s">
        <v>87</v>
      </c>
      <c r="D546" s="44" t="s">
        <v>47</v>
      </c>
      <c r="E546" s="44" t="s">
        <v>88</v>
      </c>
      <c r="F546" s="44" t="s">
        <v>49</v>
      </c>
      <c r="G546" s="135"/>
      <c r="H546" s="54"/>
      <c r="K546" s="146"/>
      <c r="L546" s="146"/>
      <c r="M546" s="146"/>
      <c r="N546" s="146"/>
      <c r="O546" s="32"/>
      <c r="P546" s="148"/>
    </row>
    <row r="547" spans="1:16" ht="25.5">
      <c r="A547" s="8">
        <v>1</v>
      </c>
      <c r="B547" s="9" t="s">
        <v>1</v>
      </c>
      <c r="C547" s="19"/>
      <c r="D547" s="19"/>
      <c r="E547" s="19"/>
      <c r="F547" s="19"/>
      <c r="G547" s="10">
        <f t="shared" ref="G547:G559" si="156">SUM(C547:D547)</f>
        <v>0</v>
      </c>
      <c r="H547" s="75"/>
      <c r="I547" s="51" t="str">
        <f t="shared" ref="I547:I559" si="157">IF(C547&lt;&gt;0,AND(D547&lt;C547,E547&lt;D547,F547&lt;E547),"")</f>
        <v/>
      </c>
      <c r="J547" s="4"/>
      <c r="K547" s="40" t="str">
        <f>IF(C547&lt;&gt;0,IF(AND(C547&lt;C528),"Preço Ok Coluna (A) Faixa 1","ERRO Preço Coluna (A) Faixa 1"),"Lançar Preço Coluna (A) Faixa 1")</f>
        <v>Lançar Preço Coluna (A) Faixa 1</v>
      </c>
      <c r="L547" s="40" t="str">
        <f>IF(D547&lt;&gt;0,IF(AND(D547&lt;D528),"Preço Ok Coluna (B) Faixa 1","ERRO Preço Coluna (B) Faixa 1"),"Lançar Preço Coluna (B) Faixa 1")</f>
        <v>Lançar Preço Coluna (B) Faixa 1</v>
      </c>
      <c r="M547" s="40" t="str">
        <f>IF(E547&lt;&gt;0,IF(AND(E547&lt;E528),"Preço Ok Coluna (C) Faixa 1","ERRO Preço Coluna (C) Faixa 1"),"Lançar Preço Coluna (C) Faixa 1")</f>
        <v>Lançar Preço Coluna (C) Faixa 1</v>
      </c>
      <c r="N547" s="40" t="str">
        <f>IF(F547&lt;&gt;0,IF(AND(F547&lt;F528),"Preço Ok Coluna (D) Faixa 1","ERRO Preço Coluna (D) Faixa 1"),"Lançar Preço Coluna (D) Faixa 1")</f>
        <v>Lançar Preço Coluna (D) Faixa 1</v>
      </c>
      <c r="O547" s="40"/>
      <c r="P547" s="31" t="str">
        <f>IF(F547&lt;&gt;"",IF(I547=TRUE,"Preços OK na Faixa 1","ERRO Preços na Faixa 1"),"Lançar Preços na Faixa 1")</f>
        <v>Lançar Preços na Faixa 1</v>
      </c>
    </row>
    <row r="548" spans="1:16" ht="25.5">
      <c r="A548" s="11">
        <v>2</v>
      </c>
      <c r="B548" s="12" t="s">
        <v>2</v>
      </c>
      <c r="C548" s="19"/>
      <c r="D548" s="19"/>
      <c r="E548" s="19"/>
      <c r="F548" s="19"/>
      <c r="G548" s="10">
        <f t="shared" si="156"/>
        <v>0</v>
      </c>
      <c r="H548" s="75"/>
      <c r="I548" s="51" t="str">
        <f t="shared" si="157"/>
        <v/>
      </c>
      <c r="J548" s="4"/>
      <c r="K548" s="40" t="str">
        <f>IF(C548&lt;&gt;0,IF(AND(C548&lt;C529),"Preço Ok Coluna (A) Faixa 1","ERRO Preço Coluna (A) Faixa 1"),"Lançar Preço Coluna (A) Faixa 1")</f>
        <v>Lançar Preço Coluna (A) Faixa 1</v>
      </c>
      <c r="L548" s="40" t="str">
        <f>IF(D548&lt;&gt;0,IF(AND(D548&lt;D529),"Preço Ok Coluna (B) Faixa 1","ERRO Preço Coluna (B) Faixa 1"),"Lançar Preço Coluna (B) Faixa 1")</f>
        <v>Lançar Preço Coluna (B) Faixa 1</v>
      </c>
      <c r="M548" s="40" t="str">
        <f>IF(E548&lt;&gt;0,IF(AND(E548&lt;E529),"Preço Ok Coluna (C) Faixa 1","ERRO Preço Coluna (C) Faixa 1"),"Lançar Preço Coluna (C) Faixa 1")</f>
        <v>Lançar Preço Coluna (C) Faixa 1</v>
      </c>
      <c r="N548" s="40" t="str">
        <f>IF(F548&lt;&gt;0,IF(AND(F548&lt;F529),"Preço Ok Coluna (D) Faixa 1","ERRO Preço Coluna (D) Faixa 1"),"Lançar Preço Coluna (D) Faixa 1")</f>
        <v>Lançar Preço Coluna (D) Faixa 1</v>
      </c>
      <c r="O548" s="33"/>
      <c r="P548" s="31" t="str">
        <f>IF(F548&lt;&gt;"",IF(I548=TRUE,"Preços OK na Faixa 2","ERRO Preços na Faixa 2"),"Lançar Preços na Faixa 2")</f>
        <v>Lançar Preços na Faixa 2</v>
      </c>
    </row>
    <row r="549" spans="1:16" ht="25.5">
      <c r="A549" s="11">
        <v>3</v>
      </c>
      <c r="B549" s="12" t="s">
        <v>3</v>
      </c>
      <c r="C549" s="19"/>
      <c r="D549" s="19"/>
      <c r="E549" s="19"/>
      <c r="F549" s="19"/>
      <c r="G549" s="10">
        <f t="shared" si="156"/>
        <v>0</v>
      </c>
      <c r="H549" s="75"/>
      <c r="I549" s="51" t="str">
        <f t="shared" si="157"/>
        <v/>
      </c>
      <c r="J549" s="4"/>
      <c r="K549" s="40" t="str">
        <f t="shared" ref="K549:K559" si="158">IF(C549&lt;&gt;0,IF(AND(C549&lt;C530),"Preço Ok Coluna (A) Faixa 1","ERRO Preço Coluna (A) Faixa 1"),"Lançar Preço Coluna (A) Faixa 1")</f>
        <v>Lançar Preço Coluna (A) Faixa 1</v>
      </c>
      <c r="L549" s="40" t="str">
        <f t="shared" ref="L549:L559" si="159">IF(D549&lt;&gt;0,IF(AND(D549&lt;D530),"Preço Ok Coluna (B) Faixa 1","ERRO Preço Coluna (B) Faixa 1"),"Lançar Preço Coluna (B) Faixa 1")</f>
        <v>Lançar Preço Coluna (B) Faixa 1</v>
      </c>
      <c r="M549" s="40" t="str">
        <f t="shared" ref="M549:M559" si="160">IF(E549&lt;&gt;0,IF(AND(E549&lt;E530),"Preço Ok Coluna (C) Faixa 1","ERRO Preço Coluna (C) Faixa 1"),"Lançar Preço Coluna (C) Faixa 1")</f>
        <v>Lançar Preço Coluna (C) Faixa 1</v>
      </c>
      <c r="N549" s="40" t="str">
        <f t="shared" ref="N549:N559" si="161">IF(F549&lt;&gt;0,IF(AND(F549&lt;F530),"Preço Ok Coluna (D) Faixa 1","ERRO Preço Coluna (D) Faixa 1"),"Lançar Preço Coluna (D) Faixa 1")</f>
        <v>Lançar Preço Coluna (D) Faixa 1</v>
      </c>
      <c r="O549" s="33"/>
      <c r="P549" s="31" t="str">
        <f>IF(F549&lt;&gt;"",IF(I549=TRUE,"Preços OK na Faixa 3","ERRO Preços na Faixa 3"),"Lançar Preços na Faixa 3")</f>
        <v>Lançar Preços na Faixa 3</v>
      </c>
    </row>
    <row r="550" spans="1:16" ht="25.5">
      <c r="A550" s="11">
        <v>4</v>
      </c>
      <c r="B550" s="12" t="s">
        <v>4</v>
      </c>
      <c r="C550" s="19"/>
      <c r="D550" s="19"/>
      <c r="E550" s="19"/>
      <c r="F550" s="19"/>
      <c r="G550" s="10">
        <f t="shared" si="156"/>
        <v>0</v>
      </c>
      <c r="H550" s="75"/>
      <c r="I550" s="51" t="str">
        <f t="shared" si="157"/>
        <v/>
      </c>
      <c r="J550" s="4"/>
      <c r="K550" s="40" t="str">
        <f t="shared" si="158"/>
        <v>Lançar Preço Coluna (A) Faixa 1</v>
      </c>
      <c r="L550" s="40" t="str">
        <f t="shared" si="159"/>
        <v>Lançar Preço Coluna (B) Faixa 1</v>
      </c>
      <c r="M550" s="40" t="str">
        <f t="shared" si="160"/>
        <v>Lançar Preço Coluna (C) Faixa 1</v>
      </c>
      <c r="N550" s="40" t="str">
        <f t="shared" si="161"/>
        <v>Lançar Preço Coluna (D) Faixa 1</v>
      </c>
      <c r="O550" s="33"/>
      <c r="P550" s="31" t="str">
        <f>IF(F550&lt;&gt;"",IF(I550=TRUE,"Preços OK na Faixa 4","ERRO Preços na Faixa 4"),"Lançar Preços na Faixa 4")</f>
        <v>Lançar Preços na Faixa 4</v>
      </c>
    </row>
    <row r="551" spans="1:16" ht="25.5">
      <c r="A551" s="11">
        <v>5</v>
      </c>
      <c r="B551" s="12" t="s">
        <v>5</v>
      </c>
      <c r="C551" s="19"/>
      <c r="D551" s="19"/>
      <c r="E551" s="19"/>
      <c r="F551" s="19"/>
      <c r="G551" s="10">
        <f t="shared" si="156"/>
        <v>0</v>
      </c>
      <c r="H551" s="75"/>
      <c r="I551" s="51" t="str">
        <f t="shared" si="157"/>
        <v/>
      </c>
      <c r="J551" s="4"/>
      <c r="K551" s="40" t="str">
        <f t="shared" si="158"/>
        <v>Lançar Preço Coluna (A) Faixa 1</v>
      </c>
      <c r="L551" s="40" t="str">
        <f t="shared" si="159"/>
        <v>Lançar Preço Coluna (B) Faixa 1</v>
      </c>
      <c r="M551" s="40" t="str">
        <f t="shared" si="160"/>
        <v>Lançar Preço Coluna (C) Faixa 1</v>
      </c>
      <c r="N551" s="40" t="str">
        <f t="shared" si="161"/>
        <v>Lançar Preço Coluna (D) Faixa 1</v>
      </c>
      <c r="O551" s="33"/>
      <c r="P551" s="31" t="str">
        <f>IF(F551&lt;&gt;"",IF(I551=TRUE,"Preços OK na Faixa 5","ERRO Preços na Faixa 5"),"Lançar Preços na Faixa 5")</f>
        <v>Lançar Preços na Faixa 5</v>
      </c>
    </row>
    <row r="552" spans="1:16" ht="25.5">
      <c r="A552" s="11">
        <v>6</v>
      </c>
      <c r="B552" s="12" t="s">
        <v>6</v>
      </c>
      <c r="C552" s="19"/>
      <c r="D552" s="19"/>
      <c r="E552" s="19"/>
      <c r="F552" s="19"/>
      <c r="G552" s="10">
        <f t="shared" si="156"/>
        <v>0</v>
      </c>
      <c r="H552" s="75"/>
      <c r="I552" s="51" t="str">
        <f t="shared" si="157"/>
        <v/>
      </c>
      <c r="J552" s="4"/>
      <c r="K552" s="40" t="str">
        <f t="shared" si="158"/>
        <v>Lançar Preço Coluna (A) Faixa 1</v>
      </c>
      <c r="L552" s="40" t="str">
        <f t="shared" si="159"/>
        <v>Lançar Preço Coluna (B) Faixa 1</v>
      </c>
      <c r="M552" s="40" t="str">
        <f t="shared" si="160"/>
        <v>Lançar Preço Coluna (C) Faixa 1</v>
      </c>
      <c r="N552" s="40" t="str">
        <f t="shared" si="161"/>
        <v>Lançar Preço Coluna (D) Faixa 1</v>
      </c>
      <c r="O552" s="33"/>
      <c r="P552" s="31" t="str">
        <f>IF(F552&lt;&gt;"",IF(I552=TRUE,"Preços OK na Faixa 6","ERRO Preços na Faixa 6"),"Lançar Preços na Faixa 6")</f>
        <v>Lançar Preços na Faixa 6</v>
      </c>
    </row>
    <row r="553" spans="1:16" ht="25.5">
      <c r="A553" s="11">
        <v>7</v>
      </c>
      <c r="B553" s="12" t="s">
        <v>7</v>
      </c>
      <c r="C553" s="19"/>
      <c r="D553" s="19"/>
      <c r="E553" s="19"/>
      <c r="F553" s="19"/>
      <c r="G553" s="10">
        <f t="shared" si="156"/>
        <v>0</v>
      </c>
      <c r="H553" s="75"/>
      <c r="I553" s="51" t="str">
        <f t="shared" si="157"/>
        <v/>
      </c>
      <c r="J553" s="4"/>
      <c r="K553" s="40" t="str">
        <f t="shared" si="158"/>
        <v>Lançar Preço Coluna (A) Faixa 1</v>
      </c>
      <c r="L553" s="40" t="str">
        <f t="shared" si="159"/>
        <v>Lançar Preço Coluna (B) Faixa 1</v>
      </c>
      <c r="M553" s="40" t="str">
        <f t="shared" si="160"/>
        <v>Lançar Preço Coluna (C) Faixa 1</v>
      </c>
      <c r="N553" s="40" t="str">
        <f t="shared" si="161"/>
        <v>Lançar Preço Coluna (D) Faixa 1</v>
      </c>
      <c r="O553" s="33"/>
      <c r="P553" s="31" t="str">
        <f>IF(F553&lt;&gt;"",IF(I553=TRUE,"Preços OK na Faixa 7","ERRO Preços na Faixa 7"),"Lançar Preços na Faixa 7")</f>
        <v>Lançar Preços na Faixa 7</v>
      </c>
    </row>
    <row r="554" spans="1:16" ht="25.5">
      <c r="A554" s="11">
        <v>8</v>
      </c>
      <c r="B554" s="12" t="s">
        <v>8</v>
      </c>
      <c r="C554" s="19"/>
      <c r="D554" s="19"/>
      <c r="E554" s="19"/>
      <c r="F554" s="19"/>
      <c r="G554" s="10">
        <f t="shared" si="156"/>
        <v>0</v>
      </c>
      <c r="H554" s="75"/>
      <c r="I554" s="51" t="str">
        <f t="shared" si="157"/>
        <v/>
      </c>
      <c r="J554" s="4"/>
      <c r="K554" s="40" t="str">
        <f t="shared" si="158"/>
        <v>Lançar Preço Coluna (A) Faixa 1</v>
      </c>
      <c r="L554" s="40" t="str">
        <f t="shared" si="159"/>
        <v>Lançar Preço Coluna (B) Faixa 1</v>
      </c>
      <c r="M554" s="40" t="str">
        <f t="shared" si="160"/>
        <v>Lançar Preço Coluna (C) Faixa 1</v>
      </c>
      <c r="N554" s="40" t="str">
        <f t="shared" si="161"/>
        <v>Lançar Preço Coluna (D) Faixa 1</v>
      </c>
      <c r="O554" s="33"/>
      <c r="P554" s="31" t="str">
        <f>IF(F554&lt;&gt;"",IF(I554=TRUE,"Preços OK na Faixa 8","ERRO Preços na Faixa 8"),"Lançar Preços na Faixa 8")</f>
        <v>Lançar Preços na Faixa 8</v>
      </c>
    </row>
    <row r="555" spans="1:16" ht="25.5">
      <c r="A555" s="11">
        <v>9</v>
      </c>
      <c r="B555" s="12" t="s">
        <v>9</v>
      </c>
      <c r="C555" s="19"/>
      <c r="D555" s="19"/>
      <c r="E555" s="19"/>
      <c r="F555" s="19"/>
      <c r="G555" s="10">
        <f t="shared" si="156"/>
        <v>0</v>
      </c>
      <c r="H555" s="75"/>
      <c r="I555" s="51" t="str">
        <f t="shared" si="157"/>
        <v/>
      </c>
      <c r="J555" s="4"/>
      <c r="K555" s="40" t="str">
        <f t="shared" si="158"/>
        <v>Lançar Preço Coluna (A) Faixa 1</v>
      </c>
      <c r="L555" s="40" t="str">
        <f t="shared" si="159"/>
        <v>Lançar Preço Coluna (B) Faixa 1</v>
      </c>
      <c r="M555" s="40" t="str">
        <f t="shared" si="160"/>
        <v>Lançar Preço Coluna (C) Faixa 1</v>
      </c>
      <c r="N555" s="40" t="str">
        <f t="shared" si="161"/>
        <v>Lançar Preço Coluna (D) Faixa 1</v>
      </c>
      <c r="O555" s="33"/>
      <c r="P555" s="31" t="str">
        <f>IF(F555&lt;&gt;"",IF(I555=TRUE,"Preços OK na Faixa 9","ERRO Preços na Faixa 9"),"Lançar Preços na Faixa 9")</f>
        <v>Lançar Preços na Faixa 9</v>
      </c>
    </row>
    <row r="556" spans="1:16" ht="25.5">
      <c r="A556" s="11">
        <v>10</v>
      </c>
      <c r="B556" s="12" t="s">
        <v>10</v>
      </c>
      <c r="C556" s="19"/>
      <c r="D556" s="19"/>
      <c r="E556" s="19"/>
      <c r="F556" s="19"/>
      <c r="G556" s="10">
        <f t="shared" si="156"/>
        <v>0</v>
      </c>
      <c r="H556" s="75"/>
      <c r="I556" s="51" t="str">
        <f t="shared" si="157"/>
        <v/>
      </c>
      <c r="J556" s="4"/>
      <c r="K556" s="40" t="str">
        <f t="shared" si="158"/>
        <v>Lançar Preço Coluna (A) Faixa 1</v>
      </c>
      <c r="L556" s="40" t="str">
        <f t="shared" si="159"/>
        <v>Lançar Preço Coluna (B) Faixa 1</v>
      </c>
      <c r="M556" s="40" t="str">
        <f t="shared" si="160"/>
        <v>Lançar Preço Coluna (C) Faixa 1</v>
      </c>
      <c r="N556" s="40" t="str">
        <f t="shared" si="161"/>
        <v>Lançar Preço Coluna (D) Faixa 1</v>
      </c>
      <c r="O556" s="33"/>
      <c r="P556" s="31" t="str">
        <f>IF(F556&lt;&gt;"",IF(I556=TRUE,"Preços OK na Faixa 10","ERRO Preços na Faixa 10"),"Lançar Preços na Faixa 10")</f>
        <v>Lançar Preços na Faixa 10</v>
      </c>
    </row>
    <row r="557" spans="1:16" ht="25.5">
      <c r="A557" s="11">
        <v>11</v>
      </c>
      <c r="B557" s="12" t="s">
        <v>11</v>
      </c>
      <c r="C557" s="19"/>
      <c r="D557" s="19"/>
      <c r="E557" s="19"/>
      <c r="F557" s="19"/>
      <c r="G557" s="10">
        <f t="shared" si="156"/>
        <v>0</v>
      </c>
      <c r="H557" s="75"/>
      <c r="I557" s="51" t="str">
        <f t="shared" si="157"/>
        <v/>
      </c>
      <c r="J557" s="4"/>
      <c r="K557" s="40" t="str">
        <f t="shared" si="158"/>
        <v>Lançar Preço Coluna (A) Faixa 1</v>
      </c>
      <c r="L557" s="40" t="str">
        <f t="shared" si="159"/>
        <v>Lançar Preço Coluna (B) Faixa 1</v>
      </c>
      <c r="M557" s="40" t="str">
        <f t="shared" si="160"/>
        <v>Lançar Preço Coluna (C) Faixa 1</v>
      </c>
      <c r="N557" s="40" t="str">
        <f t="shared" si="161"/>
        <v>Lançar Preço Coluna (D) Faixa 1</v>
      </c>
      <c r="O557" s="33"/>
      <c r="P557" s="31" t="str">
        <f>IF(F557&lt;&gt;"",IF(I557=TRUE,"Preços OK na Faixa 11","ERRO Preços na Faixa 11"),"Lançar Preços na Faixa 11")</f>
        <v>Lançar Preços na Faixa 11</v>
      </c>
    </row>
    <row r="558" spans="1:16" ht="25.5">
      <c r="A558" s="11">
        <v>12</v>
      </c>
      <c r="B558" s="12" t="s">
        <v>12</v>
      </c>
      <c r="C558" s="19"/>
      <c r="D558" s="19"/>
      <c r="E558" s="19"/>
      <c r="F558" s="19"/>
      <c r="G558" s="10">
        <f t="shared" si="156"/>
        <v>0</v>
      </c>
      <c r="H558" s="75"/>
      <c r="I558" s="51" t="str">
        <f t="shared" si="157"/>
        <v/>
      </c>
      <c r="J558" s="4"/>
      <c r="K558" s="40" t="str">
        <f t="shared" si="158"/>
        <v>Lançar Preço Coluna (A) Faixa 1</v>
      </c>
      <c r="L558" s="40" t="str">
        <f t="shared" si="159"/>
        <v>Lançar Preço Coluna (B) Faixa 1</v>
      </c>
      <c r="M558" s="40" t="str">
        <f t="shared" si="160"/>
        <v>Lançar Preço Coluna (C) Faixa 1</v>
      </c>
      <c r="N558" s="40" t="str">
        <f t="shared" si="161"/>
        <v>Lançar Preço Coluna (D) Faixa 1</v>
      </c>
      <c r="O558" s="33"/>
      <c r="P558" s="36" t="str">
        <f>IF(F558&lt;&gt;"",IF(I558=TRUE,"Preços OK na Faixa 12","ERRO Preços na Faixa 12"),"Lançar Preços na Faixa 12")</f>
        <v>Lançar Preços na Faixa 12</v>
      </c>
    </row>
    <row r="559" spans="1:16" ht="26.25" thickBot="1">
      <c r="A559" s="46">
        <v>13</v>
      </c>
      <c r="B559" s="47" t="s">
        <v>13</v>
      </c>
      <c r="C559" s="48"/>
      <c r="D559" s="48"/>
      <c r="E559" s="48"/>
      <c r="F559" s="48"/>
      <c r="G559" s="49">
        <f t="shared" si="156"/>
        <v>0</v>
      </c>
      <c r="H559" s="75">
        <f>SUM(G547:G559)</f>
        <v>0</v>
      </c>
      <c r="I559" s="51" t="str">
        <f t="shared" si="157"/>
        <v/>
      </c>
      <c r="J559" s="4"/>
      <c r="K559" s="40" t="str">
        <f t="shared" si="158"/>
        <v>Lançar Preço Coluna (A) Faixa 1</v>
      </c>
      <c r="L559" s="40" t="str">
        <f t="shared" si="159"/>
        <v>Lançar Preço Coluna (B) Faixa 1</v>
      </c>
      <c r="M559" s="40" t="str">
        <f t="shared" si="160"/>
        <v>Lançar Preço Coluna (C) Faixa 1</v>
      </c>
      <c r="N559" s="40" t="str">
        <f t="shared" si="161"/>
        <v>Lançar Preço Coluna (D) Faixa 1</v>
      </c>
      <c r="O559" s="39"/>
      <c r="P559" s="36" t="str">
        <f>IF(F559&lt;&gt;"",IF(I559=TRUE,"Preços OK na Faixa 13","ERRO Preços na Faixa 13"),"Lançar Preços na Faixa 13")</f>
        <v>Lançar Preços na Faixa 13</v>
      </c>
    </row>
    <row r="560" spans="1:16" ht="21.75" customHeight="1" thickBot="1">
      <c r="A560" s="6"/>
      <c r="B560" s="4"/>
      <c r="C560" s="4"/>
      <c r="D560" s="4"/>
      <c r="E560" s="4"/>
      <c r="F560" s="4"/>
      <c r="G560" s="4"/>
      <c r="H560" s="74"/>
      <c r="L560" s="1"/>
    </row>
    <row r="561" spans="1:16" s="63" customFormat="1" ht="30.75" customHeight="1" thickBot="1">
      <c r="A561" s="152" t="s">
        <v>60</v>
      </c>
      <c r="B561" s="153"/>
      <c r="C561" s="153"/>
      <c r="D561" s="153"/>
      <c r="E561" s="154"/>
      <c r="F561" s="154"/>
      <c r="G561" s="155"/>
      <c r="H561" s="58"/>
      <c r="I561" s="62"/>
      <c r="J561" s="64"/>
      <c r="K561" s="145" t="s">
        <v>50</v>
      </c>
      <c r="L561" s="145"/>
      <c r="M561" s="145"/>
      <c r="N561" s="145"/>
      <c r="O561" s="61"/>
      <c r="P561" s="147" t="s">
        <v>51</v>
      </c>
    </row>
    <row r="562" spans="1:16" ht="60.95" customHeight="1" thickBot="1">
      <c r="A562" s="156" t="s">
        <v>102</v>
      </c>
      <c r="B562" s="157"/>
      <c r="C562" s="157"/>
      <c r="D562" s="157"/>
      <c r="E562" s="157"/>
      <c r="F562" s="157"/>
      <c r="G562" s="158"/>
      <c r="H562" s="53"/>
      <c r="K562" s="145"/>
      <c r="L562" s="145"/>
      <c r="M562" s="145"/>
      <c r="N562" s="145"/>
      <c r="O562" s="18"/>
      <c r="P562" s="147"/>
    </row>
    <row r="563" spans="1:16" ht="13.5" customHeight="1" thickBot="1">
      <c r="A563" s="127" t="s">
        <v>37</v>
      </c>
      <c r="B563" s="127" t="s">
        <v>36</v>
      </c>
      <c r="C563" s="130" t="s">
        <v>45</v>
      </c>
      <c r="D563" s="131"/>
      <c r="E563" s="131"/>
      <c r="F563" s="132"/>
      <c r="G563" s="133" t="s">
        <v>89</v>
      </c>
      <c r="H563" s="54"/>
      <c r="K563" s="145"/>
      <c r="L563" s="145"/>
      <c r="M563" s="145"/>
      <c r="N563" s="145"/>
      <c r="O563" s="18"/>
      <c r="P563" s="147"/>
    </row>
    <row r="564" spans="1:16" ht="13.5" thickBot="1">
      <c r="A564" s="128"/>
      <c r="B564" s="128"/>
      <c r="C564" s="21" t="s">
        <v>41</v>
      </c>
      <c r="D564" s="20" t="s">
        <v>42</v>
      </c>
      <c r="E564" s="20" t="s">
        <v>43</v>
      </c>
      <c r="F564" s="20" t="s">
        <v>44</v>
      </c>
      <c r="G564" s="134"/>
      <c r="H564" s="54"/>
      <c r="K564" s="145"/>
      <c r="L564" s="145"/>
      <c r="M564" s="145"/>
      <c r="N564" s="145"/>
      <c r="O564" s="18"/>
      <c r="P564" s="147"/>
    </row>
    <row r="565" spans="1:16" ht="41.25" thickBot="1">
      <c r="A565" s="129"/>
      <c r="B565" s="129"/>
      <c r="C565" s="43" t="s">
        <v>87</v>
      </c>
      <c r="D565" s="44" t="s">
        <v>47</v>
      </c>
      <c r="E565" s="44" t="s">
        <v>88</v>
      </c>
      <c r="F565" s="44" t="s">
        <v>49</v>
      </c>
      <c r="G565" s="135"/>
      <c r="H565" s="54"/>
      <c r="K565" s="146"/>
      <c r="L565" s="146"/>
      <c r="M565" s="146"/>
      <c r="N565" s="146"/>
      <c r="O565" s="32"/>
      <c r="P565" s="148"/>
    </row>
    <row r="566" spans="1:16" ht="25.5">
      <c r="A566" s="8">
        <v>1</v>
      </c>
      <c r="B566" s="9" t="s">
        <v>1</v>
      </c>
      <c r="C566" s="19"/>
      <c r="D566" s="19"/>
      <c r="E566" s="19"/>
      <c r="F566" s="19"/>
      <c r="G566" s="10">
        <f t="shared" ref="G566:G578" si="162">SUM(C566:D566)</f>
        <v>0</v>
      </c>
      <c r="H566" s="75"/>
      <c r="I566" s="51" t="str">
        <f t="shared" ref="I566:I578" si="163">IF(C566&lt;&gt;0,AND(D566&lt;C566,E566&lt;D566,F566&lt;E566),"")</f>
        <v/>
      </c>
      <c r="J566" s="4"/>
      <c r="K566" s="40" t="str">
        <f>IF(C566&lt;&gt;0,IF(AND(C566&lt;C547),"Preço Ok Coluna (A) Faixa 1","ERRO Preço Coluna (A) Faixa 1"),"Lançar Preço Coluna (A) Faixa 1")</f>
        <v>Lançar Preço Coluna (A) Faixa 1</v>
      </c>
      <c r="L566" s="40" t="str">
        <f>IF(D566&lt;&gt;0,IF(AND(D566&lt;D547),"Preço Ok Coluna (B) Faixa 1","ERRO Preço Coluna (B) Faixa 1"),"Lançar Preço Coluna (B) Faixa 1")</f>
        <v>Lançar Preço Coluna (B) Faixa 1</v>
      </c>
      <c r="M566" s="40" t="str">
        <f>IF(E566&lt;&gt;0,IF(AND(E566&lt;E547),"Preço Ok Coluna (C) Faixa 1","ERRO Preço Coluna (C) Faixa 1"),"Lançar Preço Coluna (C) Faixa 1")</f>
        <v>Lançar Preço Coluna (C) Faixa 1</v>
      </c>
      <c r="N566" s="40" t="str">
        <f>IF(F566&lt;&gt;0,IF(AND(F566&lt;F547),"Preço Ok Coluna (D) Faixa 1","ERRO Preço Coluna (D) Faixa 1"),"Lançar Preço Coluna (D) Faixa 1")</f>
        <v>Lançar Preço Coluna (D) Faixa 1</v>
      </c>
      <c r="O566" s="40"/>
      <c r="P566" s="31" t="str">
        <f>IF(F566&lt;&gt;"",IF(I566=TRUE,"Preços OK na Faixa 1","ERRO Preços na Faixa 1"),"Lançar Preços na Faixa 1")</f>
        <v>Lançar Preços na Faixa 1</v>
      </c>
    </row>
    <row r="567" spans="1:16" ht="25.5">
      <c r="A567" s="11">
        <v>2</v>
      </c>
      <c r="B567" s="12" t="s">
        <v>2</v>
      </c>
      <c r="C567" s="19"/>
      <c r="D567" s="19"/>
      <c r="E567" s="19"/>
      <c r="F567" s="19"/>
      <c r="G567" s="10">
        <f t="shared" si="162"/>
        <v>0</v>
      </c>
      <c r="H567" s="75"/>
      <c r="I567" s="51" t="str">
        <f t="shared" si="163"/>
        <v/>
      </c>
      <c r="J567" s="4"/>
      <c r="K567" s="40" t="str">
        <f>IF(C567&lt;&gt;0,IF(AND(C567&lt;C548),"Preço Ok Coluna (A) Faixa 1","ERRO Preço Coluna (A) Faixa 1"),"Lançar Preço Coluna (A) Faixa 1")</f>
        <v>Lançar Preço Coluna (A) Faixa 1</v>
      </c>
      <c r="L567" s="40" t="str">
        <f>IF(D567&lt;&gt;0,IF(AND(D567&lt;D548),"Preço Ok Coluna (B) Faixa 1","ERRO Preço Coluna (B) Faixa 1"),"Lançar Preço Coluna (B) Faixa 1")</f>
        <v>Lançar Preço Coluna (B) Faixa 1</v>
      </c>
      <c r="M567" s="40" t="str">
        <f>IF(E567&lt;&gt;0,IF(AND(E567&lt;E548),"Preço Ok Coluna (C) Faixa 1","ERRO Preço Coluna (C) Faixa 1"),"Lançar Preço Coluna (C) Faixa 1")</f>
        <v>Lançar Preço Coluna (C) Faixa 1</v>
      </c>
      <c r="N567" s="40" t="str">
        <f>IF(F567&lt;&gt;0,IF(AND(F567&lt;F548),"Preço Ok Coluna (D) Faixa 1","ERRO Preço Coluna (D) Faixa 1"),"Lançar Preço Coluna (D) Faixa 1")</f>
        <v>Lançar Preço Coluna (D) Faixa 1</v>
      </c>
      <c r="O567" s="33"/>
      <c r="P567" s="31" t="str">
        <f>IF(F567&lt;&gt;"",IF(I567=TRUE,"Preços OK na Faixa 2","ERRO Preços na Faixa 2"),"Lançar Preços na Faixa 2")</f>
        <v>Lançar Preços na Faixa 2</v>
      </c>
    </row>
    <row r="568" spans="1:16" ht="25.5">
      <c r="A568" s="11">
        <v>3</v>
      </c>
      <c r="B568" s="12" t="s">
        <v>3</v>
      </c>
      <c r="C568" s="19"/>
      <c r="D568" s="19"/>
      <c r="E568" s="19"/>
      <c r="F568" s="19"/>
      <c r="G568" s="10">
        <f t="shared" si="162"/>
        <v>0</v>
      </c>
      <c r="H568" s="75"/>
      <c r="I568" s="51" t="str">
        <f t="shared" si="163"/>
        <v/>
      </c>
      <c r="J568" s="4"/>
      <c r="K568" s="40" t="str">
        <f t="shared" ref="K568:K578" si="164">IF(C568&lt;&gt;0,IF(AND(C568&lt;C549),"Preço Ok Coluna (A) Faixa 1","ERRO Preço Coluna (A) Faixa 1"),"Lançar Preço Coluna (A) Faixa 1")</f>
        <v>Lançar Preço Coluna (A) Faixa 1</v>
      </c>
      <c r="L568" s="40" t="str">
        <f t="shared" ref="L568:L578" si="165">IF(D568&lt;&gt;0,IF(AND(D568&lt;D549),"Preço Ok Coluna (B) Faixa 1","ERRO Preço Coluna (B) Faixa 1"),"Lançar Preço Coluna (B) Faixa 1")</f>
        <v>Lançar Preço Coluna (B) Faixa 1</v>
      </c>
      <c r="M568" s="40" t="str">
        <f t="shared" ref="M568:M578" si="166">IF(E568&lt;&gt;0,IF(AND(E568&lt;E549),"Preço Ok Coluna (C) Faixa 1","ERRO Preço Coluna (C) Faixa 1"),"Lançar Preço Coluna (C) Faixa 1")</f>
        <v>Lançar Preço Coluna (C) Faixa 1</v>
      </c>
      <c r="N568" s="40" t="str">
        <f t="shared" ref="N568:N578" si="167">IF(F568&lt;&gt;0,IF(AND(F568&lt;F549),"Preço Ok Coluna (D) Faixa 1","ERRO Preço Coluna (D) Faixa 1"),"Lançar Preço Coluna (D) Faixa 1")</f>
        <v>Lançar Preço Coluna (D) Faixa 1</v>
      </c>
      <c r="O568" s="33"/>
      <c r="P568" s="31" t="str">
        <f>IF(F568&lt;&gt;"",IF(I568=TRUE,"Preços OK na Faixa 3","ERRO Preços na Faixa 3"),"Lançar Preços na Faixa 3")</f>
        <v>Lançar Preços na Faixa 3</v>
      </c>
    </row>
    <row r="569" spans="1:16" ht="25.5">
      <c r="A569" s="11">
        <v>4</v>
      </c>
      <c r="B569" s="12" t="s">
        <v>4</v>
      </c>
      <c r="C569" s="19"/>
      <c r="D569" s="19"/>
      <c r="E569" s="19"/>
      <c r="F569" s="19"/>
      <c r="G569" s="10">
        <f t="shared" si="162"/>
        <v>0</v>
      </c>
      <c r="H569" s="75"/>
      <c r="I569" s="51" t="str">
        <f t="shared" si="163"/>
        <v/>
      </c>
      <c r="J569" s="4"/>
      <c r="K569" s="40" t="str">
        <f t="shared" si="164"/>
        <v>Lançar Preço Coluna (A) Faixa 1</v>
      </c>
      <c r="L569" s="40" t="str">
        <f t="shared" si="165"/>
        <v>Lançar Preço Coluna (B) Faixa 1</v>
      </c>
      <c r="M569" s="40" t="str">
        <f t="shared" si="166"/>
        <v>Lançar Preço Coluna (C) Faixa 1</v>
      </c>
      <c r="N569" s="40" t="str">
        <f t="shared" si="167"/>
        <v>Lançar Preço Coluna (D) Faixa 1</v>
      </c>
      <c r="O569" s="33"/>
      <c r="P569" s="31" t="str">
        <f>IF(F569&lt;&gt;"",IF(I569=TRUE,"Preços OK na Faixa 4","ERRO Preços na Faixa 4"),"Lançar Preços na Faixa 4")</f>
        <v>Lançar Preços na Faixa 4</v>
      </c>
    </row>
    <row r="570" spans="1:16" ht="25.5">
      <c r="A570" s="11">
        <v>5</v>
      </c>
      <c r="B570" s="12" t="s">
        <v>5</v>
      </c>
      <c r="C570" s="19"/>
      <c r="D570" s="19"/>
      <c r="E570" s="19"/>
      <c r="F570" s="19"/>
      <c r="G570" s="10">
        <f t="shared" si="162"/>
        <v>0</v>
      </c>
      <c r="H570" s="75"/>
      <c r="I570" s="51" t="str">
        <f t="shared" si="163"/>
        <v/>
      </c>
      <c r="J570" s="4"/>
      <c r="K570" s="40" t="str">
        <f t="shared" si="164"/>
        <v>Lançar Preço Coluna (A) Faixa 1</v>
      </c>
      <c r="L570" s="40" t="str">
        <f t="shared" si="165"/>
        <v>Lançar Preço Coluna (B) Faixa 1</v>
      </c>
      <c r="M570" s="40" t="str">
        <f t="shared" si="166"/>
        <v>Lançar Preço Coluna (C) Faixa 1</v>
      </c>
      <c r="N570" s="40" t="str">
        <f t="shared" si="167"/>
        <v>Lançar Preço Coluna (D) Faixa 1</v>
      </c>
      <c r="O570" s="33"/>
      <c r="P570" s="31" t="str">
        <f>IF(F570&lt;&gt;"",IF(I570=TRUE,"Preços OK na Faixa 5","ERRO Preços na Faixa 5"),"Lançar Preços na Faixa 5")</f>
        <v>Lançar Preços na Faixa 5</v>
      </c>
    </row>
    <row r="571" spans="1:16" ht="25.5">
      <c r="A571" s="11">
        <v>6</v>
      </c>
      <c r="B571" s="12" t="s">
        <v>6</v>
      </c>
      <c r="C571" s="19"/>
      <c r="D571" s="19"/>
      <c r="E571" s="19"/>
      <c r="F571" s="19"/>
      <c r="G571" s="10">
        <f t="shared" si="162"/>
        <v>0</v>
      </c>
      <c r="H571" s="75"/>
      <c r="I571" s="51" t="str">
        <f t="shared" si="163"/>
        <v/>
      </c>
      <c r="J571" s="4"/>
      <c r="K571" s="40" t="str">
        <f t="shared" si="164"/>
        <v>Lançar Preço Coluna (A) Faixa 1</v>
      </c>
      <c r="L571" s="40" t="str">
        <f t="shared" si="165"/>
        <v>Lançar Preço Coluna (B) Faixa 1</v>
      </c>
      <c r="M571" s="40" t="str">
        <f t="shared" si="166"/>
        <v>Lançar Preço Coluna (C) Faixa 1</v>
      </c>
      <c r="N571" s="40" t="str">
        <f t="shared" si="167"/>
        <v>Lançar Preço Coluna (D) Faixa 1</v>
      </c>
      <c r="O571" s="33"/>
      <c r="P571" s="31" t="str">
        <f>IF(F571&lt;&gt;"",IF(I571=TRUE,"Preços OK na Faixa 6","ERRO Preços na Faixa 6"),"Lançar Preços na Faixa 6")</f>
        <v>Lançar Preços na Faixa 6</v>
      </c>
    </row>
    <row r="572" spans="1:16" ht="25.5">
      <c r="A572" s="11">
        <v>7</v>
      </c>
      <c r="B572" s="12" t="s">
        <v>7</v>
      </c>
      <c r="C572" s="19"/>
      <c r="D572" s="19"/>
      <c r="E572" s="19"/>
      <c r="F572" s="19"/>
      <c r="G572" s="10">
        <f t="shared" si="162"/>
        <v>0</v>
      </c>
      <c r="H572" s="75"/>
      <c r="I572" s="51" t="str">
        <f t="shared" si="163"/>
        <v/>
      </c>
      <c r="J572" s="4"/>
      <c r="K572" s="40" t="str">
        <f t="shared" si="164"/>
        <v>Lançar Preço Coluna (A) Faixa 1</v>
      </c>
      <c r="L572" s="40" t="str">
        <f t="shared" si="165"/>
        <v>Lançar Preço Coluna (B) Faixa 1</v>
      </c>
      <c r="M572" s="40" t="str">
        <f t="shared" si="166"/>
        <v>Lançar Preço Coluna (C) Faixa 1</v>
      </c>
      <c r="N572" s="40" t="str">
        <f t="shared" si="167"/>
        <v>Lançar Preço Coluna (D) Faixa 1</v>
      </c>
      <c r="O572" s="33"/>
      <c r="P572" s="31" t="str">
        <f>IF(F572&lt;&gt;"",IF(I572=TRUE,"Preços OK na Faixa 7","ERRO Preços na Faixa 7"),"Lançar Preços na Faixa 7")</f>
        <v>Lançar Preços na Faixa 7</v>
      </c>
    </row>
    <row r="573" spans="1:16" ht="25.5">
      <c r="A573" s="11">
        <v>8</v>
      </c>
      <c r="B573" s="12" t="s">
        <v>8</v>
      </c>
      <c r="C573" s="19"/>
      <c r="D573" s="19"/>
      <c r="E573" s="19"/>
      <c r="F573" s="19"/>
      <c r="G573" s="10">
        <f t="shared" si="162"/>
        <v>0</v>
      </c>
      <c r="H573" s="75"/>
      <c r="I573" s="51" t="str">
        <f t="shared" si="163"/>
        <v/>
      </c>
      <c r="J573" s="4"/>
      <c r="K573" s="40" t="str">
        <f t="shared" si="164"/>
        <v>Lançar Preço Coluna (A) Faixa 1</v>
      </c>
      <c r="L573" s="40" t="str">
        <f t="shared" si="165"/>
        <v>Lançar Preço Coluna (B) Faixa 1</v>
      </c>
      <c r="M573" s="40" t="str">
        <f t="shared" si="166"/>
        <v>Lançar Preço Coluna (C) Faixa 1</v>
      </c>
      <c r="N573" s="40" t="str">
        <f t="shared" si="167"/>
        <v>Lançar Preço Coluna (D) Faixa 1</v>
      </c>
      <c r="O573" s="33"/>
      <c r="P573" s="31" t="str">
        <f>IF(F573&lt;&gt;"",IF(I573=TRUE,"Preços OK na Faixa 8","ERRO Preços na Faixa 8"),"Lançar Preços na Faixa 8")</f>
        <v>Lançar Preços na Faixa 8</v>
      </c>
    </row>
    <row r="574" spans="1:16" ht="25.5">
      <c r="A574" s="11">
        <v>9</v>
      </c>
      <c r="B574" s="12" t="s">
        <v>9</v>
      </c>
      <c r="C574" s="19"/>
      <c r="D574" s="19"/>
      <c r="E574" s="19"/>
      <c r="F574" s="19"/>
      <c r="G574" s="10">
        <f t="shared" si="162"/>
        <v>0</v>
      </c>
      <c r="H574" s="75"/>
      <c r="I574" s="51" t="str">
        <f t="shared" si="163"/>
        <v/>
      </c>
      <c r="J574" s="4"/>
      <c r="K574" s="40" t="str">
        <f t="shared" si="164"/>
        <v>Lançar Preço Coluna (A) Faixa 1</v>
      </c>
      <c r="L574" s="40" t="str">
        <f t="shared" si="165"/>
        <v>Lançar Preço Coluna (B) Faixa 1</v>
      </c>
      <c r="M574" s="40" t="str">
        <f t="shared" si="166"/>
        <v>Lançar Preço Coluna (C) Faixa 1</v>
      </c>
      <c r="N574" s="40" t="str">
        <f t="shared" si="167"/>
        <v>Lançar Preço Coluna (D) Faixa 1</v>
      </c>
      <c r="O574" s="33"/>
      <c r="P574" s="31" t="str">
        <f>IF(F574&lt;&gt;"",IF(I574=TRUE,"Preços OK na Faixa 9","ERRO Preços na Faixa 9"),"Lançar Preços na Faixa 9")</f>
        <v>Lançar Preços na Faixa 9</v>
      </c>
    </row>
    <row r="575" spans="1:16" ht="25.5">
      <c r="A575" s="11">
        <v>10</v>
      </c>
      <c r="B575" s="12" t="s">
        <v>10</v>
      </c>
      <c r="C575" s="19"/>
      <c r="D575" s="19"/>
      <c r="E575" s="19"/>
      <c r="F575" s="19"/>
      <c r="G575" s="10">
        <f t="shared" si="162"/>
        <v>0</v>
      </c>
      <c r="H575" s="75"/>
      <c r="I575" s="51" t="str">
        <f t="shared" si="163"/>
        <v/>
      </c>
      <c r="J575" s="4"/>
      <c r="K575" s="40" t="str">
        <f t="shared" si="164"/>
        <v>Lançar Preço Coluna (A) Faixa 1</v>
      </c>
      <c r="L575" s="40" t="str">
        <f t="shared" si="165"/>
        <v>Lançar Preço Coluna (B) Faixa 1</v>
      </c>
      <c r="M575" s="40" t="str">
        <f t="shared" si="166"/>
        <v>Lançar Preço Coluna (C) Faixa 1</v>
      </c>
      <c r="N575" s="40" t="str">
        <f t="shared" si="167"/>
        <v>Lançar Preço Coluna (D) Faixa 1</v>
      </c>
      <c r="O575" s="33"/>
      <c r="P575" s="31" t="str">
        <f>IF(F575&lt;&gt;"",IF(I575=TRUE,"Preços OK na Faixa 10","ERRO Preços na Faixa 10"),"Lançar Preços na Faixa 10")</f>
        <v>Lançar Preços na Faixa 10</v>
      </c>
    </row>
    <row r="576" spans="1:16" ht="25.5">
      <c r="A576" s="11">
        <v>11</v>
      </c>
      <c r="B576" s="12" t="s">
        <v>11</v>
      </c>
      <c r="C576" s="19"/>
      <c r="D576" s="19"/>
      <c r="E576" s="19"/>
      <c r="F576" s="19"/>
      <c r="G576" s="10">
        <f t="shared" si="162"/>
        <v>0</v>
      </c>
      <c r="H576" s="75"/>
      <c r="I576" s="51" t="str">
        <f t="shared" si="163"/>
        <v/>
      </c>
      <c r="J576" s="4"/>
      <c r="K576" s="40" t="str">
        <f t="shared" si="164"/>
        <v>Lançar Preço Coluna (A) Faixa 1</v>
      </c>
      <c r="L576" s="40" t="str">
        <f t="shared" si="165"/>
        <v>Lançar Preço Coluna (B) Faixa 1</v>
      </c>
      <c r="M576" s="40" t="str">
        <f t="shared" si="166"/>
        <v>Lançar Preço Coluna (C) Faixa 1</v>
      </c>
      <c r="N576" s="40" t="str">
        <f t="shared" si="167"/>
        <v>Lançar Preço Coluna (D) Faixa 1</v>
      </c>
      <c r="O576" s="33"/>
      <c r="P576" s="31" t="str">
        <f>IF(F576&lt;&gt;"",IF(I576=TRUE,"Preços OK na Faixa 11","ERRO Preços na Faixa 11"),"Lançar Preços na Faixa 11")</f>
        <v>Lançar Preços na Faixa 11</v>
      </c>
    </row>
    <row r="577" spans="1:16" ht="25.5">
      <c r="A577" s="11">
        <v>12</v>
      </c>
      <c r="B577" s="12" t="s">
        <v>12</v>
      </c>
      <c r="C577" s="19"/>
      <c r="D577" s="19"/>
      <c r="E577" s="19"/>
      <c r="F577" s="19"/>
      <c r="G577" s="10">
        <f t="shared" si="162"/>
        <v>0</v>
      </c>
      <c r="H577" s="75"/>
      <c r="I577" s="51" t="str">
        <f t="shared" si="163"/>
        <v/>
      </c>
      <c r="J577" s="4"/>
      <c r="K577" s="40" t="str">
        <f t="shared" si="164"/>
        <v>Lançar Preço Coluna (A) Faixa 1</v>
      </c>
      <c r="L577" s="40" t="str">
        <f t="shared" si="165"/>
        <v>Lançar Preço Coluna (B) Faixa 1</v>
      </c>
      <c r="M577" s="40" t="str">
        <f t="shared" si="166"/>
        <v>Lançar Preço Coluna (C) Faixa 1</v>
      </c>
      <c r="N577" s="40" t="str">
        <f t="shared" si="167"/>
        <v>Lançar Preço Coluna (D) Faixa 1</v>
      </c>
      <c r="O577" s="33"/>
      <c r="P577" s="36" t="str">
        <f>IF(F577&lt;&gt;"",IF(I577=TRUE,"Preços OK na Faixa 12","ERRO Preços na Faixa 12"),"Lançar Preços na Faixa 12")</f>
        <v>Lançar Preços na Faixa 12</v>
      </c>
    </row>
    <row r="578" spans="1:16" ht="26.25" thickBot="1">
      <c r="A578" s="46">
        <v>13</v>
      </c>
      <c r="B578" s="47" t="s">
        <v>13</v>
      </c>
      <c r="C578" s="48"/>
      <c r="D578" s="48"/>
      <c r="E578" s="48"/>
      <c r="F578" s="48"/>
      <c r="G578" s="49">
        <f t="shared" si="162"/>
        <v>0</v>
      </c>
      <c r="H578" s="75">
        <f>SUM(G566:G578)</f>
        <v>0</v>
      </c>
      <c r="I578" s="51" t="str">
        <f t="shared" si="163"/>
        <v/>
      </c>
      <c r="J578" s="4"/>
      <c r="K578" s="40" t="str">
        <f t="shared" si="164"/>
        <v>Lançar Preço Coluna (A) Faixa 1</v>
      </c>
      <c r="L578" s="40" t="str">
        <f t="shared" si="165"/>
        <v>Lançar Preço Coluna (B) Faixa 1</v>
      </c>
      <c r="M578" s="40" t="str">
        <f t="shared" si="166"/>
        <v>Lançar Preço Coluna (C) Faixa 1</v>
      </c>
      <c r="N578" s="40" t="str">
        <f t="shared" si="167"/>
        <v>Lançar Preço Coluna (D) Faixa 1</v>
      </c>
      <c r="O578" s="39"/>
      <c r="P578" s="36" t="str">
        <f>IF(F578&lt;&gt;"",IF(I578=TRUE,"Preços OK na Faixa 13","ERRO Preços na Faixa 13"),"Lançar Preços na Faixa 13")</f>
        <v>Lançar Preços na Faixa 13</v>
      </c>
    </row>
    <row r="579" spans="1:16" ht="21.75" customHeight="1" thickBot="1">
      <c r="A579" s="6"/>
      <c r="B579" s="4"/>
      <c r="C579" s="4"/>
      <c r="D579" s="4"/>
      <c r="E579" s="4"/>
      <c r="F579" s="4"/>
      <c r="G579" s="4"/>
      <c r="H579" s="74"/>
      <c r="L579" s="1"/>
    </row>
    <row r="580" spans="1:16" s="63" customFormat="1" ht="30.75" customHeight="1" thickBot="1">
      <c r="A580" s="152" t="s">
        <v>61</v>
      </c>
      <c r="B580" s="153"/>
      <c r="C580" s="153"/>
      <c r="D580" s="153"/>
      <c r="E580" s="154"/>
      <c r="F580" s="154"/>
      <c r="G580" s="155"/>
      <c r="H580" s="58"/>
      <c r="I580" s="62"/>
      <c r="J580" s="64"/>
      <c r="K580" s="145" t="s">
        <v>50</v>
      </c>
      <c r="L580" s="145"/>
      <c r="M580" s="145"/>
      <c r="N580" s="145"/>
      <c r="O580" s="61"/>
      <c r="P580" s="147" t="s">
        <v>51</v>
      </c>
    </row>
    <row r="581" spans="1:16" ht="71.099999999999994" customHeight="1" thickBot="1">
      <c r="A581" s="156" t="s">
        <v>103</v>
      </c>
      <c r="B581" s="157"/>
      <c r="C581" s="157"/>
      <c r="D581" s="157"/>
      <c r="E581" s="157"/>
      <c r="F581" s="157"/>
      <c r="G581" s="158"/>
      <c r="H581" s="53"/>
      <c r="K581" s="145"/>
      <c r="L581" s="145"/>
      <c r="M581" s="145"/>
      <c r="N581" s="145"/>
      <c r="O581" s="18"/>
      <c r="P581" s="147"/>
    </row>
    <row r="582" spans="1:16" ht="13.5" customHeight="1" thickBot="1">
      <c r="A582" s="127" t="s">
        <v>37</v>
      </c>
      <c r="B582" s="127" t="s">
        <v>36</v>
      </c>
      <c r="C582" s="130" t="s">
        <v>45</v>
      </c>
      <c r="D582" s="131"/>
      <c r="E582" s="131"/>
      <c r="F582" s="132"/>
      <c r="G582" s="133" t="s">
        <v>89</v>
      </c>
      <c r="H582" s="54"/>
      <c r="K582" s="145"/>
      <c r="L582" s="145"/>
      <c r="M582" s="145"/>
      <c r="N582" s="145"/>
      <c r="O582" s="18"/>
      <c r="P582" s="147"/>
    </row>
    <row r="583" spans="1:16" ht="13.5" thickBot="1">
      <c r="A583" s="128"/>
      <c r="B583" s="128"/>
      <c r="C583" s="21" t="s">
        <v>41</v>
      </c>
      <c r="D583" s="20" t="s">
        <v>42</v>
      </c>
      <c r="E583" s="20" t="s">
        <v>43</v>
      </c>
      <c r="F583" s="20" t="s">
        <v>44</v>
      </c>
      <c r="G583" s="134"/>
      <c r="H583" s="54"/>
      <c r="K583" s="145"/>
      <c r="L583" s="145"/>
      <c r="M583" s="145"/>
      <c r="N583" s="145"/>
      <c r="O583" s="18"/>
      <c r="P583" s="147"/>
    </row>
    <row r="584" spans="1:16" ht="41.25" thickBot="1">
      <c r="A584" s="129"/>
      <c r="B584" s="129"/>
      <c r="C584" s="43" t="s">
        <v>87</v>
      </c>
      <c r="D584" s="44" t="s">
        <v>47</v>
      </c>
      <c r="E584" s="44" t="s">
        <v>88</v>
      </c>
      <c r="F584" s="44" t="s">
        <v>49</v>
      </c>
      <c r="G584" s="135"/>
      <c r="H584" s="54"/>
      <c r="K584" s="146"/>
      <c r="L584" s="146"/>
      <c r="M584" s="146"/>
      <c r="N584" s="146"/>
      <c r="O584" s="32"/>
      <c r="P584" s="148"/>
    </row>
    <row r="585" spans="1:16" ht="25.5">
      <c r="A585" s="8">
        <v>1</v>
      </c>
      <c r="B585" s="9" t="s">
        <v>1</v>
      </c>
      <c r="C585" s="19"/>
      <c r="D585" s="19"/>
      <c r="E585" s="19"/>
      <c r="F585" s="19"/>
      <c r="G585" s="10">
        <f t="shared" ref="G585:G597" si="168">SUM(C585:D585)</f>
        <v>0</v>
      </c>
      <c r="H585" s="75"/>
      <c r="I585" s="51" t="str">
        <f t="shared" ref="I585:I597" si="169">IF(C585&lt;&gt;0,AND(D585&lt;C585,E585&lt;D585,F585&lt;E585),"")</f>
        <v/>
      </c>
      <c r="J585" s="4"/>
      <c r="K585" s="40" t="str">
        <f>IF(C585&lt;&gt;0,IF(AND(C585&lt;C566),"Preço Ok Coluna (A) Faixa 1","ERRO Preço Coluna (A) Faixa 1"),"Lançar Preço Coluna (A) Faixa 1")</f>
        <v>Lançar Preço Coluna (A) Faixa 1</v>
      </c>
      <c r="L585" s="40" t="str">
        <f>IF(D585&lt;&gt;0,IF(AND(D585&lt;D566),"Preço Ok Coluna (B) Faixa 1","ERRO Preço Coluna (B) Faixa 1"),"Lançar Preço Coluna (B) Faixa 1")</f>
        <v>Lançar Preço Coluna (B) Faixa 1</v>
      </c>
      <c r="M585" s="40" t="str">
        <f>IF(E585&lt;&gt;0,IF(AND(E585&lt;E566),"Preço Ok Coluna (C) Faixa 1","ERRO Preço Coluna (C) Faixa 1"),"Lançar Preço Coluna (C) Faixa 1")</f>
        <v>Lançar Preço Coluna (C) Faixa 1</v>
      </c>
      <c r="N585" s="40" t="str">
        <f>IF(F585&lt;&gt;0,IF(AND(F585&lt;F566),"Preço Ok Coluna (D) Faixa 1","ERRO Preço Coluna (D) Faixa 1"),"Lançar Preço Coluna (D) Faixa 1")</f>
        <v>Lançar Preço Coluna (D) Faixa 1</v>
      </c>
      <c r="O585" s="40"/>
      <c r="P585" s="31" t="str">
        <f>IF(F585&lt;&gt;"",IF(I585=TRUE,"Preços OK na Faixa 1","ERRO Preços na Faixa 1"),"Lançar Preços na Faixa 1")</f>
        <v>Lançar Preços na Faixa 1</v>
      </c>
    </row>
    <row r="586" spans="1:16" ht="25.5">
      <c r="A586" s="11">
        <v>2</v>
      </c>
      <c r="B586" s="12" t="s">
        <v>2</v>
      </c>
      <c r="C586" s="19"/>
      <c r="D586" s="19"/>
      <c r="E586" s="19"/>
      <c r="F586" s="19"/>
      <c r="G586" s="10">
        <f t="shared" si="168"/>
        <v>0</v>
      </c>
      <c r="H586" s="75"/>
      <c r="I586" s="51" t="str">
        <f t="shared" si="169"/>
        <v/>
      </c>
      <c r="J586" s="4"/>
      <c r="K586" s="40" t="str">
        <f>IF(C586&lt;&gt;0,IF(AND(C586&lt;C567),"Preço Ok Coluna (A) Faixa 1","ERRO Preço Coluna (A) Faixa 1"),"Lançar Preço Coluna (A) Faixa 1")</f>
        <v>Lançar Preço Coluna (A) Faixa 1</v>
      </c>
      <c r="L586" s="40" t="str">
        <f>IF(D586&lt;&gt;0,IF(AND(D586&lt;D567),"Preço Ok Coluna (B) Faixa 1","ERRO Preço Coluna (B) Faixa 1"),"Lançar Preço Coluna (B) Faixa 1")</f>
        <v>Lançar Preço Coluna (B) Faixa 1</v>
      </c>
      <c r="M586" s="40" t="str">
        <f>IF(E586&lt;&gt;0,IF(AND(E586&lt;E567),"Preço Ok Coluna (C) Faixa 1","ERRO Preço Coluna (C) Faixa 1"),"Lançar Preço Coluna (C) Faixa 1")</f>
        <v>Lançar Preço Coluna (C) Faixa 1</v>
      </c>
      <c r="N586" s="40" t="str">
        <f>IF(F586&lt;&gt;0,IF(AND(F586&lt;F567),"Preço Ok Coluna (D) Faixa 1","ERRO Preço Coluna (D) Faixa 1"),"Lançar Preço Coluna (D) Faixa 1")</f>
        <v>Lançar Preço Coluna (D) Faixa 1</v>
      </c>
      <c r="O586" s="33"/>
      <c r="P586" s="31" t="str">
        <f>IF(F586&lt;&gt;"",IF(I586=TRUE,"Preços OK na Faixa 2","ERRO Preços na Faixa 2"),"Lançar Preços na Faixa 2")</f>
        <v>Lançar Preços na Faixa 2</v>
      </c>
    </row>
    <row r="587" spans="1:16" ht="25.5">
      <c r="A587" s="11">
        <v>3</v>
      </c>
      <c r="B587" s="12" t="s">
        <v>3</v>
      </c>
      <c r="C587" s="19"/>
      <c r="D587" s="19"/>
      <c r="E587" s="19"/>
      <c r="F587" s="19"/>
      <c r="G587" s="10">
        <f t="shared" si="168"/>
        <v>0</v>
      </c>
      <c r="H587" s="75"/>
      <c r="I587" s="51" t="str">
        <f t="shared" si="169"/>
        <v/>
      </c>
      <c r="J587" s="4"/>
      <c r="K587" s="40" t="str">
        <f t="shared" ref="K587:K597" si="170">IF(C587&lt;&gt;0,IF(AND(C587&lt;C568),"Preço Ok Coluna (A) Faixa 1","ERRO Preço Coluna (A) Faixa 1"),"Lançar Preço Coluna (A) Faixa 1")</f>
        <v>Lançar Preço Coluna (A) Faixa 1</v>
      </c>
      <c r="L587" s="40" t="str">
        <f t="shared" ref="L587:L597" si="171">IF(D587&lt;&gt;0,IF(AND(D587&lt;D568),"Preço Ok Coluna (B) Faixa 1","ERRO Preço Coluna (B) Faixa 1"),"Lançar Preço Coluna (B) Faixa 1")</f>
        <v>Lançar Preço Coluna (B) Faixa 1</v>
      </c>
      <c r="M587" s="40" t="str">
        <f t="shared" ref="M587:M597" si="172">IF(E587&lt;&gt;0,IF(AND(E587&lt;E568),"Preço Ok Coluna (C) Faixa 1","ERRO Preço Coluna (C) Faixa 1"),"Lançar Preço Coluna (C) Faixa 1")</f>
        <v>Lançar Preço Coluna (C) Faixa 1</v>
      </c>
      <c r="N587" s="40" t="str">
        <f t="shared" ref="N587:N597" si="173">IF(F587&lt;&gt;0,IF(AND(F587&lt;F568),"Preço Ok Coluna (D) Faixa 1","ERRO Preço Coluna (D) Faixa 1"),"Lançar Preço Coluna (D) Faixa 1")</f>
        <v>Lançar Preço Coluna (D) Faixa 1</v>
      </c>
      <c r="O587" s="33"/>
      <c r="P587" s="31" t="str">
        <f>IF(F587&lt;&gt;"",IF(I587=TRUE,"Preços OK na Faixa 3","ERRO Preços na Faixa 3"),"Lançar Preços na Faixa 3")</f>
        <v>Lançar Preços na Faixa 3</v>
      </c>
    </row>
    <row r="588" spans="1:16" ht="25.5">
      <c r="A588" s="11">
        <v>4</v>
      </c>
      <c r="B588" s="12" t="s">
        <v>4</v>
      </c>
      <c r="C588" s="19"/>
      <c r="D588" s="19"/>
      <c r="E588" s="19"/>
      <c r="F588" s="19"/>
      <c r="G588" s="10">
        <f t="shared" si="168"/>
        <v>0</v>
      </c>
      <c r="H588" s="75"/>
      <c r="I588" s="51" t="str">
        <f t="shared" si="169"/>
        <v/>
      </c>
      <c r="J588" s="4"/>
      <c r="K588" s="40" t="str">
        <f t="shared" si="170"/>
        <v>Lançar Preço Coluna (A) Faixa 1</v>
      </c>
      <c r="L588" s="40" t="str">
        <f t="shared" si="171"/>
        <v>Lançar Preço Coluna (B) Faixa 1</v>
      </c>
      <c r="M588" s="40" t="str">
        <f t="shared" si="172"/>
        <v>Lançar Preço Coluna (C) Faixa 1</v>
      </c>
      <c r="N588" s="40" t="str">
        <f t="shared" si="173"/>
        <v>Lançar Preço Coluna (D) Faixa 1</v>
      </c>
      <c r="O588" s="33"/>
      <c r="P588" s="31" t="str">
        <f>IF(F588&lt;&gt;"",IF(I588=TRUE,"Preços OK na Faixa 4","ERRO Preços na Faixa 4"),"Lançar Preços na Faixa 4")</f>
        <v>Lançar Preços na Faixa 4</v>
      </c>
    </row>
    <row r="589" spans="1:16" ht="25.5">
      <c r="A589" s="11">
        <v>5</v>
      </c>
      <c r="B589" s="12" t="s">
        <v>5</v>
      </c>
      <c r="C589" s="19"/>
      <c r="D589" s="19"/>
      <c r="E589" s="19"/>
      <c r="F589" s="19"/>
      <c r="G589" s="10">
        <f t="shared" si="168"/>
        <v>0</v>
      </c>
      <c r="H589" s="75"/>
      <c r="I589" s="51" t="str">
        <f t="shared" si="169"/>
        <v/>
      </c>
      <c r="J589" s="4"/>
      <c r="K589" s="40" t="str">
        <f t="shared" si="170"/>
        <v>Lançar Preço Coluna (A) Faixa 1</v>
      </c>
      <c r="L589" s="40" t="str">
        <f t="shared" si="171"/>
        <v>Lançar Preço Coluna (B) Faixa 1</v>
      </c>
      <c r="M589" s="40" t="str">
        <f t="shared" si="172"/>
        <v>Lançar Preço Coluna (C) Faixa 1</v>
      </c>
      <c r="N589" s="40" t="str">
        <f t="shared" si="173"/>
        <v>Lançar Preço Coluna (D) Faixa 1</v>
      </c>
      <c r="O589" s="33"/>
      <c r="P589" s="31" t="str">
        <f>IF(F589&lt;&gt;"",IF(I589=TRUE,"Preços OK na Faixa 5","ERRO Preços na Faixa 5"),"Lançar Preços na Faixa 5")</f>
        <v>Lançar Preços na Faixa 5</v>
      </c>
    </row>
    <row r="590" spans="1:16" ht="25.5">
      <c r="A590" s="11">
        <v>6</v>
      </c>
      <c r="B590" s="12" t="s">
        <v>6</v>
      </c>
      <c r="C590" s="19"/>
      <c r="D590" s="19"/>
      <c r="E590" s="19"/>
      <c r="F590" s="19"/>
      <c r="G590" s="10">
        <f t="shared" si="168"/>
        <v>0</v>
      </c>
      <c r="H590" s="75"/>
      <c r="I590" s="51" t="str">
        <f t="shared" si="169"/>
        <v/>
      </c>
      <c r="J590" s="4"/>
      <c r="K590" s="40" t="str">
        <f t="shared" si="170"/>
        <v>Lançar Preço Coluna (A) Faixa 1</v>
      </c>
      <c r="L590" s="40" t="str">
        <f t="shared" si="171"/>
        <v>Lançar Preço Coluna (B) Faixa 1</v>
      </c>
      <c r="M590" s="40" t="str">
        <f t="shared" si="172"/>
        <v>Lançar Preço Coluna (C) Faixa 1</v>
      </c>
      <c r="N590" s="40" t="str">
        <f t="shared" si="173"/>
        <v>Lançar Preço Coluna (D) Faixa 1</v>
      </c>
      <c r="O590" s="33"/>
      <c r="P590" s="31" t="str">
        <f>IF(F590&lt;&gt;"",IF(I590=TRUE,"Preços OK na Faixa 6","ERRO Preços na Faixa 6"),"Lançar Preços na Faixa 6")</f>
        <v>Lançar Preços na Faixa 6</v>
      </c>
    </row>
    <row r="591" spans="1:16" ht="25.5">
      <c r="A591" s="11">
        <v>7</v>
      </c>
      <c r="B591" s="12" t="s">
        <v>7</v>
      </c>
      <c r="C591" s="19"/>
      <c r="D591" s="19"/>
      <c r="E591" s="19"/>
      <c r="F591" s="19"/>
      <c r="G591" s="10">
        <f t="shared" si="168"/>
        <v>0</v>
      </c>
      <c r="H591" s="75"/>
      <c r="I591" s="51" t="str">
        <f t="shared" si="169"/>
        <v/>
      </c>
      <c r="J591" s="4"/>
      <c r="K591" s="40" t="str">
        <f t="shared" si="170"/>
        <v>Lançar Preço Coluna (A) Faixa 1</v>
      </c>
      <c r="L591" s="40" t="str">
        <f t="shared" si="171"/>
        <v>Lançar Preço Coluna (B) Faixa 1</v>
      </c>
      <c r="M591" s="40" t="str">
        <f t="shared" si="172"/>
        <v>Lançar Preço Coluna (C) Faixa 1</v>
      </c>
      <c r="N591" s="40" t="str">
        <f t="shared" si="173"/>
        <v>Lançar Preço Coluna (D) Faixa 1</v>
      </c>
      <c r="O591" s="33"/>
      <c r="P591" s="31" t="str">
        <f>IF(F591&lt;&gt;"",IF(I591=TRUE,"Preços OK na Faixa 7","ERRO Preços na Faixa 7"),"Lançar Preços na Faixa 7")</f>
        <v>Lançar Preços na Faixa 7</v>
      </c>
    </row>
    <row r="592" spans="1:16" ht="25.5">
      <c r="A592" s="11">
        <v>8</v>
      </c>
      <c r="B592" s="12" t="s">
        <v>8</v>
      </c>
      <c r="C592" s="19"/>
      <c r="D592" s="19"/>
      <c r="E592" s="19"/>
      <c r="F592" s="19"/>
      <c r="G592" s="10">
        <f t="shared" si="168"/>
        <v>0</v>
      </c>
      <c r="H592" s="75"/>
      <c r="I592" s="51" t="str">
        <f t="shared" si="169"/>
        <v/>
      </c>
      <c r="J592" s="4"/>
      <c r="K592" s="40" t="str">
        <f t="shared" si="170"/>
        <v>Lançar Preço Coluna (A) Faixa 1</v>
      </c>
      <c r="L592" s="40" t="str">
        <f t="shared" si="171"/>
        <v>Lançar Preço Coluna (B) Faixa 1</v>
      </c>
      <c r="M592" s="40" t="str">
        <f t="shared" si="172"/>
        <v>Lançar Preço Coluna (C) Faixa 1</v>
      </c>
      <c r="N592" s="40" t="str">
        <f t="shared" si="173"/>
        <v>Lançar Preço Coluna (D) Faixa 1</v>
      </c>
      <c r="O592" s="33"/>
      <c r="P592" s="31" t="str">
        <f>IF(F592&lt;&gt;"",IF(I592=TRUE,"Preços OK na Faixa 8","ERRO Preços na Faixa 8"),"Lançar Preços na Faixa 8")</f>
        <v>Lançar Preços na Faixa 8</v>
      </c>
    </row>
    <row r="593" spans="1:16" ht="25.5">
      <c r="A593" s="11">
        <v>9</v>
      </c>
      <c r="B593" s="12" t="s">
        <v>9</v>
      </c>
      <c r="C593" s="19"/>
      <c r="D593" s="19"/>
      <c r="E593" s="19"/>
      <c r="F593" s="19"/>
      <c r="G593" s="10">
        <f t="shared" si="168"/>
        <v>0</v>
      </c>
      <c r="H593" s="75"/>
      <c r="I593" s="51" t="str">
        <f t="shared" si="169"/>
        <v/>
      </c>
      <c r="J593" s="4"/>
      <c r="K593" s="40" t="str">
        <f t="shared" si="170"/>
        <v>Lançar Preço Coluna (A) Faixa 1</v>
      </c>
      <c r="L593" s="40" t="str">
        <f t="shared" si="171"/>
        <v>Lançar Preço Coluna (B) Faixa 1</v>
      </c>
      <c r="M593" s="40" t="str">
        <f t="shared" si="172"/>
        <v>Lançar Preço Coluna (C) Faixa 1</v>
      </c>
      <c r="N593" s="40" t="str">
        <f t="shared" si="173"/>
        <v>Lançar Preço Coluna (D) Faixa 1</v>
      </c>
      <c r="O593" s="33"/>
      <c r="P593" s="31" t="str">
        <f>IF(F593&lt;&gt;"",IF(I593=TRUE,"Preços OK na Faixa 9","ERRO Preços na Faixa 9"),"Lançar Preços na Faixa 9")</f>
        <v>Lançar Preços na Faixa 9</v>
      </c>
    </row>
    <row r="594" spans="1:16" ht="25.5">
      <c r="A594" s="11">
        <v>10</v>
      </c>
      <c r="B594" s="12" t="s">
        <v>10</v>
      </c>
      <c r="C594" s="19"/>
      <c r="D594" s="19"/>
      <c r="E594" s="19"/>
      <c r="F594" s="19"/>
      <c r="G594" s="10">
        <f t="shared" si="168"/>
        <v>0</v>
      </c>
      <c r="H594" s="75"/>
      <c r="I594" s="51" t="str">
        <f t="shared" si="169"/>
        <v/>
      </c>
      <c r="J594" s="4"/>
      <c r="K594" s="40" t="str">
        <f t="shared" si="170"/>
        <v>Lançar Preço Coluna (A) Faixa 1</v>
      </c>
      <c r="L594" s="40" t="str">
        <f t="shared" si="171"/>
        <v>Lançar Preço Coluna (B) Faixa 1</v>
      </c>
      <c r="M594" s="40" t="str">
        <f t="shared" si="172"/>
        <v>Lançar Preço Coluna (C) Faixa 1</v>
      </c>
      <c r="N594" s="40" t="str">
        <f t="shared" si="173"/>
        <v>Lançar Preço Coluna (D) Faixa 1</v>
      </c>
      <c r="O594" s="33"/>
      <c r="P594" s="31" t="str">
        <f>IF(F594&lt;&gt;"",IF(I594=TRUE,"Preços OK na Faixa 10","ERRO Preços na Faixa 10"),"Lançar Preços na Faixa 10")</f>
        <v>Lançar Preços na Faixa 10</v>
      </c>
    </row>
    <row r="595" spans="1:16" ht="25.5">
      <c r="A595" s="11">
        <v>11</v>
      </c>
      <c r="B595" s="12" t="s">
        <v>11</v>
      </c>
      <c r="C595" s="19"/>
      <c r="D595" s="19"/>
      <c r="E595" s="19"/>
      <c r="F595" s="19"/>
      <c r="G595" s="10">
        <f t="shared" si="168"/>
        <v>0</v>
      </c>
      <c r="H595" s="75"/>
      <c r="I595" s="51" t="str">
        <f t="shared" si="169"/>
        <v/>
      </c>
      <c r="J595" s="4"/>
      <c r="K595" s="40" t="str">
        <f t="shared" si="170"/>
        <v>Lançar Preço Coluna (A) Faixa 1</v>
      </c>
      <c r="L595" s="40" t="str">
        <f t="shared" si="171"/>
        <v>Lançar Preço Coluna (B) Faixa 1</v>
      </c>
      <c r="M595" s="40" t="str">
        <f t="shared" si="172"/>
        <v>Lançar Preço Coluna (C) Faixa 1</v>
      </c>
      <c r="N595" s="40" t="str">
        <f t="shared" si="173"/>
        <v>Lançar Preço Coluna (D) Faixa 1</v>
      </c>
      <c r="O595" s="33"/>
      <c r="P595" s="31" t="str">
        <f>IF(F595&lt;&gt;"",IF(I595=TRUE,"Preços OK na Faixa 11","ERRO Preços na Faixa 11"),"Lançar Preços na Faixa 11")</f>
        <v>Lançar Preços na Faixa 11</v>
      </c>
    </row>
    <row r="596" spans="1:16" ht="25.5">
      <c r="A596" s="11">
        <v>12</v>
      </c>
      <c r="B596" s="12" t="s">
        <v>12</v>
      </c>
      <c r="C596" s="19"/>
      <c r="D596" s="19"/>
      <c r="E596" s="19"/>
      <c r="F596" s="19"/>
      <c r="G596" s="10">
        <f t="shared" si="168"/>
        <v>0</v>
      </c>
      <c r="H596" s="75"/>
      <c r="I596" s="51" t="str">
        <f t="shared" si="169"/>
        <v/>
      </c>
      <c r="J596" s="4"/>
      <c r="K596" s="40" t="str">
        <f t="shared" si="170"/>
        <v>Lançar Preço Coluna (A) Faixa 1</v>
      </c>
      <c r="L596" s="40" t="str">
        <f t="shared" si="171"/>
        <v>Lançar Preço Coluna (B) Faixa 1</v>
      </c>
      <c r="M596" s="40" t="str">
        <f t="shared" si="172"/>
        <v>Lançar Preço Coluna (C) Faixa 1</v>
      </c>
      <c r="N596" s="40" t="str">
        <f t="shared" si="173"/>
        <v>Lançar Preço Coluna (D) Faixa 1</v>
      </c>
      <c r="O596" s="33"/>
      <c r="P596" s="36" t="str">
        <f>IF(F596&lt;&gt;"",IF(I596=TRUE,"Preços OK na Faixa 12","ERRO Preços na Faixa 12"),"Lançar Preços na Faixa 12")</f>
        <v>Lançar Preços na Faixa 12</v>
      </c>
    </row>
    <row r="597" spans="1:16" ht="26.25" thickBot="1">
      <c r="A597" s="46">
        <v>13</v>
      </c>
      <c r="B597" s="47" t="s">
        <v>13</v>
      </c>
      <c r="C597" s="19"/>
      <c r="D597" s="48"/>
      <c r="E597" s="48"/>
      <c r="F597" s="48"/>
      <c r="G597" s="49">
        <f t="shared" si="168"/>
        <v>0</v>
      </c>
      <c r="H597" s="75">
        <f>SUM(G585:G597)</f>
        <v>0</v>
      </c>
      <c r="I597" s="51" t="str">
        <f t="shared" si="169"/>
        <v/>
      </c>
      <c r="J597" s="4"/>
      <c r="K597" s="40" t="str">
        <f t="shared" si="170"/>
        <v>Lançar Preço Coluna (A) Faixa 1</v>
      </c>
      <c r="L597" s="40" t="str">
        <f t="shared" si="171"/>
        <v>Lançar Preço Coluna (B) Faixa 1</v>
      </c>
      <c r="M597" s="40" t="str">
        <f t="shared" si="172"/>
        <v>Lançar Preço Coluna (C) Faixa 1</v>
      </c>
      <c r="N597" s="40" t="str">
        <f t="shared" si="173"/>
        <v>Lançar Preço Coluna (D) Faixa 1</v>
      </c>
      <c r="O597" s="39"/>
      <c r="P597" s="36" t="str">
        <f>IF(F597&lt;&gt;"",IF(I597=TRUE,"Preços OK na Faixa 13","ERRO Preços na Faixa 13"),"Lançar Preços na Faixa 13")</f>
        <v>Lançar Preços na Faixa 13</v>
      </c>
    </row>
    <row r="598" spans="1:16" ht="21.75" customHeight="1" thickBot="1">
      <c r="A598" s="6"/>
      <c r="B598" s="4"/>
      <c r="C598" s="4"/>
      <c r="D598" s="4"/>
      <c r="E598" s="4"/>
      <c r="F598" s="4"/>
      <c r="G598" s="4"/>
      <c r="H598" s="74"/>
      <c r="L598" s="1"/>
    </row>
    <row r="599" spans="1:16" s="63" customFormat="1" ht="30.75" customHeight="1" thickBot="1">
      <c r="A599" s="152" t="s">
        <v>62</v>
      </c>
      <c r="B599" s="153"/>
      <c r="C599" s="153"/>
      <c r="D599" s="153"/>
      <c r="E599" s="154"/>
      <c r="F599" s="154"/>
      <c r="G599" s="155"/>
      <c r="H599" s="58"/>
      <c r="I599" s="62"/>
      <c r="J599" s="64"/>
      <c r="K599" s="145" t="s">
        <v>50</v>
      </c>
      <c r="L599" s="145"/>
      <c r="M599" s="145"/>
      <c r="N599" s="145"/>
      <c r="O599" s="61"/>
      <c r="P599" s="147" t="s">
        <v>51</v>
      </c>
    </row>
    <row r="600" spans="1:16" ht="68.099999999999994" customHeight="1" thickBot="1">
      <c r="A600" s="156" t="s">
        <v>104</v>
      </c>
      <c r="B600" s="157"/>
      <c r="C600" s="157"/>
      <c r="D600" s="157"/>
      <c r="E600" s="157"/>
      <c r="F600" s="157"/>
      <c r="G600" s="158"/>
      <c r="H600" s="53"/>
      <c r="K600" s="145"/>
      <c r="L600" s="145"/>
      <c r="M600" s="145"/>
      <c r="N600" s="145"/>
      <c r="O600" s="18"/>
      <c r="P600" s="147"/>
    </row>
    <row r="601" spans="1:16" ht="13.5" customHeight="1" thickBot="1">
      <c r="A601" s="127" t="s">
        <v>37</v>
      </c>
      <c r="B601" s="127" t="s">
        <v>36</v>
      </c>
      <c r="C601" s="130" t="s">
        <v>45</v>
      </c>
      <c r="D601" s="131"/>
      <c r="E601" s="131"/>
      <c r="F601" s="132"/>
      <c r="G601" s="133" t="s">
        <v>89</v>
      </c>
      <c r="H601" s="54"/>
      <c r="K601" s="145"/>
      <c r="L601" s="145"/>
      <c r="M601" s="145"/>
      <c r="N601" s="145"/>
      <c r="O601" s="18"/>
      <c r="P601" s="147"/>
    </row>
    <row r="602" spans="1:16" ht="13.5" thickBot="1">
      <c r="A602" s="128"/>
      <c r="B602" s="128"/>
      <c r="C602" s="21" t="s">
        <v>41</v>
      </c>
      <c r="D602" s="20" t="s">
        <v>42</v>
      </c>
      <c r="E602" s="20" t="s">
        <v>43</v>
      </c>
      <c r="F602" s="20" t="s">
        <v>44</v>
      </c>
      <c r="G602" s="134"/>
      <c r="H602" s="54"/>
      <c r="K602" s="145"/>
      <c r="L602" s="145"/>
      <c r="M602" s="145"/>
      <c r="N602" s="145"/>
      <c r="O602" s="18"/>
      <c r="P602" s="147"/>
    </row>
    <row r="603" spans="1:16" ht="41.25" thickBot="1">
      <c r="A603" s="129"/>
      <c r="B603" s="129"/>
      <c r="C603" s="43" t="s">
        <v>87</v>
      </c>
      <c r="D603" s="44" t="s">
        <v>47</v>
      </c>
      <c r="E603" s="44" t="s">
        <v>88</v>
      </c>
      <c r="F603" s="44" t="s">
        <v>49</v>
      </c>
      <c r="G603" s="135"/>
      <c r="H603" s="54"/>
      <c r="K603" s="146"/>
      <c r="L603" s="146"/>
      <c r="M603" s="146"/>
      <c r="N603" s="146"/>
      <c r="O603" s="32"/>
      <c r="P603" s="148"/>
    </row>
    <row r="604" spans="1:16" ht="25.5">
      <c r="A604" s="8">
        <v>1</v>
      </c>
      <c r="B604" s="9" t="s">
        <v>1</v>
      </c>
      <c r="C604" s="19"/>
      <c r="D604" s="19"/>
      <c r="E604" s="19"/>
      <c r="F604" s="19"/>
      <c r="G604" s="10">
        <f t="shared" ref="G604:G616" si="174">SUM(C604:D604)</f>
        <v>0</v>
      </c>
      <c r="H604" s="75"/>
      <c r="I604" s="51" t="str">
        <f t="shared" ref="I604:I616" si="175">IF(C604&lt;&gt;0,AND(D604&lt;C604,E604&lt;D604,F604&lt;E604),"")</f>
        <v/>
      </c>
      <c r="J604" s="4"/>
      <c r="K604" s="40" t="str">
        <f>IF(C604&lt;&gt;0,IF(AND(C604&lt;C585),"Preço Ok Coluna (A) Faixa 1","ERRO Preço Coluna (A) Faixa 1"),"Lançar Preço Coluna (A) Faixa 1")</f>
        <v>Lançar Preço Coluna (A) Faixa 1</v>
      </c>
      <c r="L604" s="40" t="str">
        <f>IF(D604&lt;&gt;0,IF(AND(D604&lt;D585),"Preço Ok Coluna (B) Faixa 1","ERRO Preço Coluna (B) Faixa 1"),"Lançar Preço Coluna (B) Faixa 1")</f>
        <v>Lançar Preço Coluna (B) Faixa 1</v>
      </c>
      <c r="M604" s="40" t="str">
        <f>IF(E604&lt;&gt;0,IF(AND(E604&lt;E585),"Preço Ok Coluna (C) Faixa 1","ERRO Preço Coluna (C) Faixa 1"),"Lançar Preço Coluna (C) Faixa 1")</f>
        <v>Lançar Preço Coluna (C) Faixa 1</v>
      </c>
      <c r="N604" s="40" t="str">
        <f>IF(F604&lt;&gt;0,IF(AND(F604&lt;F585),"Preço Ok Coluna (D) Faixa 1","ERRO Preço Coluna (D) Faixa 1"),"Lançar Preço Coluna (D) Faixa 1")</f>
        <v>Lançar Preço Coluna (D) Faixa 1</v>
      </c>
      <c r="O604" s="40"/>
      <c r="P604" s="31" t="str">
        <f>IF(F604&lt;&gt;"",IF(I604=TRUE,"Preços OK na Faixa 1","ERRO Preços na Faixa 1"),"Lançar Preços na Faixa 1")</f>
        <v>Lançar Preços na Faixa 1</v>
      </c>
    </row>
    <row r="605" spans="1:16" ht="25.5">
      <c r="A605" s="11">
        <v>2</v>
      </c>
      <c r="B605" s="12" t="s">
        <v>2</v>
      </c>
      <c r="C605" s="19"/>
      <c r="D605" s="19"/>
      <c r="E605" s="19"/>
      <c r="F605" s="19"/>
      <c r="G605" s="10">
        <f t="shared" si="174"/>
        <v>0</v>
      </c>
      <c r="H605" s="75"/>
      <c r="I605" s="51" t="str">
        <f t="shared" si="175"/>
        <v/>
      </c>
      <c r="J605" s="4"/>
      <c r="K605" s="40" t="str">
        <f>IF(C605&lt;&gt;0,IF(AND(C605&lt;C586),"Preço Ok Coluna (A) Faixa 1","ERRO Preço Coluna (A) Faixa 1"),"Lançar Preço Coluna (A) Faixa 1")</f>
        <v>Lançar Preço Coluna (A) Faixa 1</v>
      </c>
      <c r="L605" s="40" t="str">
        <f>IF(D605&lt;&gt;0,IF(AND(D605&lt;D586),"Preço Ok Coluna (B) Faixa 1","ERRO Preço Coluna (B) Faixa 1"),"Lançar Preço Coluna (B) Faixa 1")</f>
        <v>Lançar Preço Coluna (B) Faixa 1</v>
      </c>
      <c r="M605" s="40" t="str">
        <f>IF(E605&lt;&gt;0,IF(AND(E605&lt;E586),"Preço Ok Coluna (C) Faixa 1","ERRO Preço Coluna (C) Faixa 1"),"Lançar Preço Coluna (C) Faixa 1")</f>
        <v>Lançar Preço Coluna (C) Faixa 1</v>
      </c>
      <c r="N605" s="40" t="str">
        <f>IF(F605&lt;&gt;0,IF(AND(F605&lt;F586),"Preço Ok Coluna (D) Faixa 1","ERRO Preço Coluna (D) Faixa 1"),"Lançar Preço Coluna (D) Faixa 1")</f>
        <v>Lançar Preço Coluna (D) Faixa 1</v>
      </c>
      <c r="O605" s="33"/>
      <c r="P605" s="31" t="str">
        <f>IF(F605&lt;&gt;"",IF(I605=TRUE,"Preços OK na Faixa 2","ERRO Preços na Faixa 2"),"Lançar Preços na Faixa 2")</f>
        <v>Lançar Preços na Faixa 2</v>
      </c>
    </row>
    <row r="606" spans="1:16" ht="25.5">
      <c r="A606" s="11">
        <v>3</v>
      </c>
      <c r="B606" s="12" t="s">
        <v>3</v>
      </c>
      <c r="C606" s="19"/>
      <c r="D606" s="19"/>
      <c r="E606" s="19"/>
      <c r="F606" s="19"/>
      <c r="G606" s="10">
        <f t="shared" si="174"/>
        <v>0</v>
      </c>
      <c r="H606" s="75"/>
      <c r="I606" s="51" t="str">
        <f t="shared" si="175"/>
        <v/>
      </c>
      <c r="J606" s="4"/>
      <c r="K606" s="40" t="str">
        <f t="shared" ref="K606:K616" si="176">IF(C606&lt;&gt;0,IF(AND(C606&lt;C587),"Preço Ok Coluna (A) Faixa 1","ERRO Preço Coluna (A) Faixa 1"),"Lançar Preço Coluna (A) Faixa 1")</f>
        <v>Lançar Preço Coluna (A) Faixa 1</v>
      </c>
      <c r="L606" s="40" t="str">
        <f t="shared" ref="L606:L616" si="177">IF(D606&lt;&gt;0,IF(AND(D606&lt;D587),"Preço Ok Coluna (B) Faixa 1","ERRO Preço Coluna (B) Faixa 1"),"Lançar Preço Coluna (B) Faixa 1")</f>
        <v>Lançar Preço Coluna (B) Faixa 1</v>
      </c>
      <c r="M606" s="40" t="str">
        <f t="shared" ref="M606:M616" si="178">IF(E606&lt;&gt;0,IF(AND(E606&lt;E587),"Preço Ok Coluna (C) Faixa 1","ERRO Preço Coluna (C) Faixa 1"),"Lançar Preço Coluna (C) Faixa 1")</f>
        <v>Lançar Preço Coluna (C) Faixa 1</v>
      </c>
      <c r="N606" s="40" t="str">
        <f t="shared" ref="N606:N616" si="179">IF(F606&lt;&gt;0,IF(AND(F606&lt;F587),"Preço Ok Coluna (D) Faixa 1","ERRO Preço Coluna (D) Faixa 1"),"Lançar Preço Coluna (D) Faixa 1")</f>
        <v>Lançar Preço Coluna (D) Faixa 1</v>
      </c>
      <c r="O606" s="33"/>
      <c r="P606" s="31" t="str">
        <f>IF(F606&lt;&gt;"",IF(I606=TRUE,"Preços OK na Faixa 3","ERRO Preços na Faixa 3"),"Lançar Preços na Faixa 3")</f>
        <v>Lançar Preços na Faixa 3</v>
      </c>
    </row>
    <row r="607" spans="1:16" ht="25.5">
      <c r="A607" s="11">
        <v>4</v>
      </c>
      <c r="B607" s="12" t="s">
        <v>4</v>
      </c>
      <c r="C607" s="19"/>
      <c r="D607" s="19"/>
      <c r="E607" s="19"/>
      <c r="F607" s="19"/>
      <c r="G607" s="10">
        <f t="shared" si="174"/>
        <v>0</v>
      </c>
      <c r="H607" s="75"/>
      <c r="I607" s="51" t="str">
        <f t="shared" si="175"/>
        <v/>
      </c>
      <c r="J607" s="4"/>
      <c r="K607" s="40" t="str">
        <f t="shared" si="176"/>
        <v>Lançar Preço Coluna (A) Faixa 1</v>
      </c>
      <c r="L607" s="40" t="str">
        <f t="shared" si="177"/>
        <v>Lançar Preço Coluna (B) Faixa 1</v>
      </c>
      <c r="M607" s="40" t="str">
        <f t="shared" si="178"/>
        <v>Lançar Preço Coluna (C) Faixa 1</v>
      </c>
      <c r="N607" s="40" t="str">
        <f t="shared" si="179"/>
        <v>Lançar Preço Coluna (D) Faixa 1</v>
      </c>
      <c r="O607" s="33"/>
      <c r="P607" s="31" t="str">
        <f>IF(F607&lt;&gt;"",IF(I607=TRUE,"Preços OK na Faixa 4","ERRO Preços na Faixa 4"),"Lançar Preços na Faixa 4")</f>
        <v>Lançar Preços na Faixa 4</v>
      </c>
    </row>
    <row r="608" spans="1:16" ht="25.5">
      <c r="A608" s="11">
        <v>5</v>
      </c>
      <c r="B608" s="12" t="s">
        <v>5</v>
      </c>
      <c r="C608" s="19"/>
      <c r="D608" s="19"/>
      <c r="E608" s="19"/>
      <c r="F608" s="19"/>
      <c r="G608" s="10">
        <f t="shared" si="174"/>
        <v>0</v>
      </c>
      <c r="H608" s="75"/>
      <c r="I608" s="51" t="str">
        <f t="shared" si="175"/>
        <v/>
      </c>
      <c r="J608" s="4"/>
      <c r="K608" s="40" t="str">
        <f t="shared" si="176"/>
        <v>Lançar Preço Coluna (A) Faixa 1</v>
      </c>
      <c r="L608" s="40" t="str">
        <f t="shared" si="177"/>
        <v>Lançar Preço Coluna (B) Faixa 1</v>
      </c>
      <c r="M608" s="40" t="str">
        <f t="shared" si="178"/>
        <v>Lançar Preço Coluna (C) Faixa 1</v>
      </c>
      <c r="N608" s="40" t="str">
        <f t="shared" si="179"/>
        <v>Lançar Preço Coluna (D) Faixa 1</v>
      </c>
      <c r="O608" s="33"/>
      <c r="P608" s="31" t="str">
        <f>IF(F608&lt;&gt;"",IF(I608=TRUE,"Preços OK na Faixa 5","ERRO Preços na Faixa 5"),"Lançar Preços na Faixa 5")</f>
        <v>Lançar Preços na Faixa 5</v>
      </c>
    </row>
    <row r="609" spans="1:16" ht="25.5">
      <c r="A609" s="11">
        <v>6</v>
      </c>
      <c r="B609" s="12" t="s">
        <v>6</v>
      </c>
      <c r="C609" s="19"/>
      <c r="D609" s="19"/>
      <c r="E609" s="19"/>
      <c r="F609" s="19"/>
      <c r="G609" s="10">
        <f t="shared" si="174"/>
        <v>0</v>
      </c>
      <c r="H609" s="75"/>
      <c r="I609" s="51" t="str">
        <f t="shared" si="175"/>
        <v/>
      </c>
      <c r="J609" s="4"/>
      <c r="K609" s="40" t="str">
        <f t="shared" si="176"/>
        <v>Lançar Preço Coluna (A) Faixa 1</v>
      </c>
      <c r="L609" s="40" t="str">
        <f t="shared" si="177"/>
        <v>Lançar Preço Coluna (B) Faixa 1</v>
      </c>
      <c r="M609" s="40" t="str">
        <f t="shared" si="178"/>
        <v>Lançar Preço Coluna (C) Faixa 1</v>
      </c>
      <c r="N609" s="40" t="str">
        <f t="shared" si="179"/>
        <v>Lançar Preço Coluna (D) Faixa 1</v>
      </c>
      <c r="O609" s="33"/>
      <c r="P609" s="31" t="str">
        <f>IF(F609&lt;&gt;"",IF(I609=TRUE,"Preços OK na Faixa 6","ERRO Preços na Faixa 6"),"Lançar Preços na Faixa 6")</f>
        <v>Lançar Preços na Faixa 6</v>
      </c>
    </row>
    <row r="610" spans="1:16" ht="25.5">
      <c r="A610" s="11">
        <v>7</v>
      </c>
      <c r="B610" s="12" t="s">
        <v>7</v>
      </c>
      <c r="C610" s="19"/>
      <c r="D610" s="19"/>
      <c r="E610" s="19"/>
      <c r="F610" s="19"/>
      <c r="G610" s="10">
        <f t="shared" si="174"/>
        <v>0</v>
      </c>
      <c r="H610" s="75"/>
      <c r="I610" s="51" t="str">
        <f t="shared" si="175"/>
        <v/>
      </c>
      <c r="J610" s="4"/>
      <c r="K610" s="40" t="str">
        <f t="shared" si="176"/>
        <v>Lançar Preço Coluna (A) Faixa 1</v>
      </c>
      <c r="L610" s="40" t="str">
        <f t="shared" si="177"/>
        <v>Lançar Preço Coluna (B) Faixa 1</v>
      </c>
      <c r="M610" s="40" t="str">
        <f t="shared" si="178"/>
        <v>Lançar Preço Coluna (C) Faixa 1</v>
      </c>
      <c r="N610" s="40" t="str">
        <f t="shared" si="179"/>
        <v>Lançar Preço Coluna (D) Faixa 1</v>
      </c>
      <c r="O610" s="33"/>
      <c r="P610" s="31" t="str">
        <f>IF(F610&lt;&gt;"",IF(I610=TRUE,"Preços OK na Faixa 7","ERRO Preços na Faixa 7"),"Lançar Preços na Faixa 7")</f>
        <v>Lançar Preços na Faixa 7</v>
      </c>
    </row>
    <row r="611" spans="1:16" ht="25.5">
      <c r="A611" s="11">
        <v>8</v>
      </c>
      <c r="B611" s="12" t="s">
        <v>8</v>
      </c>
      <c r="C611" s="19"/>
      <c r="D611" s="19"/>
      <c r="E611" s="19"/>
      <c r="F611" s="19"/>
      <c r="G611" s="10">
        <f t="shared" si="174"/>
        <v>0</v>
      </c>
      <c r="H611" s="75"/>
      <c r="I611" s="51" t="str">
        <f t="shared" si="175"/>
        <v/>
      </c>
      <c r="J611" s="4"/>
      <c r="K611" s="40" t="str">
        <f t="shared" si="176"/>
        <v>Lançar Preço Coluna (A) Faixa 1</v>
      </c>
      <c r="L611" s="40" t="str">
        <f t="shared" si="177"/>
        <v>Lançar Preço Coluna (B) Faixa 1</v>
      </c>
      <c r="M611" s="40" t="str">
        <f t="shared" si="178"/>
        <v>Lançar Preço Coluna (C) Faixa 1</v>
      </c>
      <c r="N611" s="40" t="str">
        <f t="shared" si="179"/>
        <v>Lançar Preço Coluna (D) Faixa 1</v>
      </c>
      <c r="O611" s="33"/>
      <c r="P611" s="31" t="str">
        <f>IF(F611&lt;&gt;"",IF(I611=TRUE,"Preços OK na Faixa 8","ERRO Preços na Faixa 8"),"Lançar Preços na Faixa 8")</f>
        <v>Lançar Preços na Faixa 8</v>
      </c>
    </row>
    <row r="612" spans="1:16" ht="25.5">
      <c r="A612" s="11">
        <v>9</v>
      </c>
      <c r="B612" s="12" t="s">
        <v>9</v>
      </c>
      <c r="C612" s="19"/>
      <c r="D612" s="19"/>
      <c r="E612" s="19"/>
      <c r="F612" s="19"/>
      <c r="G612" s="10">
        <f t="shared" si="174"/>
        <v>0</v>
      </c>
      <c r="H612" s="75"/>
      <c r="I612" s="51" t="str">
        <f t="shared" si="175"/>
        <v/>
      </c>
      <c r="J612" s="4"/>
      <c r="K612" s="40" t="str">
        <f t="shared" si="176"/>
        <v>Lançar Preço Coluna (A) Faixa 1</v>
      </c>
      <c r="L612" s="40" t="str">
        <f t="shared" si="177"/>
        <v>Lançar Preço Coluna (B) Faixa 1</v>
      </c>
      <c r="M612" s="40" t="str">
        <f t="shared" si="178"/>
        <v>Lançar Preço Coluna (C) Faixa 1</v>
      </c>
      <c r="N612" s="40" t="str">
        <f t="shared" si="179"/>
        <v>Lançar Preço Coluna (D) Faixa 1</v>
      </c>
      <c r="O612" s="33"/>
      <c r="P612" s="31" t="str">
        <f>IF(F612&lt;&gt;"",IF(I612=TRUE,"Preços OK na Faixa 9","ERRO Preços na Faixa 9"),"Lançar Preços na Faixa 9")</f>
        <v>Lançar Preços na Faixa 9</v>
      </c>
    </row>
    <row r="613" spans="1:16" ht="25.5">
      <c r="A613" s="11">
        <v>10</v>
      </c>
      <c r="B613" s="12" t="s">
        <v>10</v>
      </c>
      <c r="C613" s="19"/>
      <c r="D613" s="19"/>
      <c r="E613" s="19"/>
      <c r="F613" s="19"/>
      <c r="G613" s="10">
        <f t="shared" si="174"/>
        <v>0</v>
      </c>
      <c r="H613" s="75"/>
      <c r="I613" s="51" t="str">
        <f t="shared" si="175"/>
        <v/>
      </c>
      <c r="J613" s="4"/>
      <c r="K613" s="40" t="str">
        <f t="shared" si="176"/>
        <v>Lançar Preço Coluna (A) Faixa 1</v>
      </c>
      <c r="L613" s="40" t="str">
        <f t="shared" si="177"/>
        <v>Lançar Preço Coluna (B) Faixa 1</v>
      </c>
      <c r="M613" s="40" t="str">
        <f t="shared" si="178"/>
        <v>Lançar Preço Coluna (C) Faixa 1</v>
      </c>
      <c r="N613" s="40" t="str">
        <f t="shared" si="179"/>
        <v>Lançar Preço Coluna (D) Faixa 1</v>
      </c>
      <c r="O613" s="33"/>
      <c r="P613" s="31" t="str">
        <f>IF(F613&lt;&gt;"",IF(I613=TRUE,"Preços OK na Faixa 10","ERRO Preços na Faixa 10"),"Lançar Preços na Faixa 10")</f>
        <v>Lançar Preços na Faixa 10</v>
      </c>
    </row>
    <row r="614" spans="1:16" ht="25.5">
      <c r="A614" s="11">
        <v>11</v>
      </c>
      <c r="B614" s="12" t="s">
        <v>11</v>
      </c>
      <c r="C614" s="19"/>
      <c r="D614" s="19"/>
      <c r="E614" s="19"/>
      <c r="F614" s="19"/>
      <c r="G614" s="10">
        <f t="shared" si="174"/>
        <v>0</v>
      </c>
      <c r="H614" s="75"/>
      <c r="I614" s="51" t="str">
        <f t="shared" si="175"/>
        <v/>
      </c>
      <c r="J614" s="4"/>
      <c r="K614" s="40" t="str">
        <f t="shared" si="176"/>
        <v>Lançar Preço Coluna (A) Faixa 1</v>
      </c>
      <c r="L614" s="40" t="str">
        <f t="shared" si="177"/>
        <v>Lançar Preço Coluna (B) Faixa 1</v>
      </c>
      <c r="M614" s="40" t="str">
        <f t="shared" si="178"/>
        <v>Lançar Preço Coluna (C) Faixa 1</v>
      </c>
      <c r="N614" s="40" t="str">
        <f t="shared" si="179"/>
        <v>Lançar Preço Coluna (D) Faixa 1</v>
      </c>
      <c r="O614" s="33"/>
      <c r="P614" s="31" t="str">
        <f>IF(F614&lt;&gt;"",IF(I614=TRUE,"Preços OK na Faixa 11","ERRO Preços na Faixa 11"),"Lançar Preços na Faixa 11")</f>
        <v>Lançar Preços na Faixa 11</v>
      </c>
    </row>
    <row r="615" spans="1:16" ht="25.5">
      <c r="A615" s="11">
        <v>12</v>
      </c>
      <c r="B615" s="12" t="s">
        <v>12</v>
      </c>
      <c r="C615" s="19"/>
      <c r="D615" s="19"/>
      <c r="E615" s="19"/>
      <c r="F615" s="19"/>
      <c r="G615" s="10">
        <f t="shared" si="174"/>
        <v>0</v>
      </c>
      <c r="H615" s="75"/>
      <c r="I615" s="51" t="str">
        <f t="shared" si="175"/>
        <v/>
      </c>
      <c r="J615" s="4"/>
      <c r="K615" s="40" t="str">
        <f t="shared" si="176"/>
        <v>Lançar Preço Coluna (A) Faixa 1</v>
      </c>
      <c r="L615" s="40" t="str">
        <f t="shared" si="177"/>
        <v>Lançar Preço Coluna (B) Faixa 1</v>
      </c>
      <c r="M615" s="40" t="str">
        <f t="shared" si="178"/>
        <v>Lançar Preço Coluna (C) Faixa 1</v>
      </c>
      <c r="N615" s="40" t="str">
        <f t="shared" si="179"/>
        <v>Lançar Preço Coluna (D) Faixa 1</v>
      </c>
      <c r="O615" s="33"/>
      <c r="P615" s="36" t="str">
        <f>IF(F615&lt;&gt;"",IF(I615=TRUE,"Preços OK na Faixa 12","ERRO Preços na Faixa 12"),"Lançar Preços na Faixa 12")</f>
        <v>Lançar Preços na Faixa 12</v>
      </c>
    </row>
    <row r="616" spans="1:16" ht="26.25" thickBot="1">
      <c r="A616" s="46">
        <v>13</v>
      </c>
      <c r="B616" s="47" t="s">
        <v>13</v>
      </c>
      <c r="C616" s="48"/>
      <c r="D616" s="48"/>
      <c r="E616" s="48"/>
      <c r="F616" s="48"/>
      <c r="G616" s="49">
        <f t="shared" si="174"/>
        <v>0</v>
      </c>
      <c r="H616" s="75">
        <f>SUM(G604:G616)</f>
        <v>0</v>
      </c>
      <c r="I616" s="51" t="str">
        <f t="shared" si="175"/>
        <v/>
      </c>
      <c r="J616" s="4"/>
      <c r="K616" s="40" t="str">
        <f t="shared" si="176"/>
        <v>Lançar Preço Coluna (A) Faixa 1</v>
      </c>
      <c r="L616" s="40" t="str">
        <f t="shared" si="177"/>
        <v>Lançar Preço Coluna (B) Faixa 1</v>
      </c>
      <c r="M616" s="40" t="str">
        <f t="shared" si="178"/>
        <v>Lançar Preço Coluna (C) Faixa 1</v>
      </c>
      <c r="N616" s="40" t="str">
        <f t="shared" si="179"/>
        <v>Lançar Preço Coluna (D) Faixa 1</v>
      </c>
      <c r="O616" s="39"/>
      <c r="P616" s="36" t="str">
        <f>IF(F616&lt;&gt;"",IF(I616=TRUE,"Preços OK na Faixa 13","ERRO Preços na Faixa 13"),"Lançar Preços na Faixa 13")</f>
        <v>Lançar Preços na Faixa 13</v>
      </c>
    </row>
    <row r="617" spans="1:16" ht="21.75" customHeight="1" thickBot="1">
      <c r="A617" s="6"/>
      <c r="B617" s="4"/>
      <c r="C617" s="4"/>
      <c r="D617" s="4"/>
      <c r="E617" s="4"/>
      <c r="F617" s="4"/>
      <c r="G617" s="4"/>
      <c r="H617" s="74"/>
      <c r="L617" s="1"/>
    </row>
    <row r="618" spans="1:16" s="63" customFormat="1" ht="30.75" customHeight="1" thickBot="1">
      <c r="A618" s="152" t="s">
        <v>63</v>
      </c>
      <c r="B618" s="153"/>
      <c r="C618" s="153"/>
      <c r="D618" s="153"/>
      <c r="E618" s="154"/>
      <c r="F618" s="154"/>
      <c r="G618" s="155"/>
      <c r="H618" s="58"/>
      <c r="I618" s="62"/>
      <c r="J618" s="64"/>
      <c r="K618" s="145" t="s">
        <v>50</v>
      </c>
      <c r="L618" s="145"/>
      <c r="M618" s="145"/>
      <c r="N618" s="145"/>
      <c r="O618" s="61"/>
      <c r="P618" s="147" t="s">
        <v>51</v>
      </c>
    </row>
    <row r="619" spans="1:16" ht="66.95" customHeight="1" thickBot="1">
      <c r="A619" s="156" t="s">
        <v>105</v>
      </c>
      <c r="B619" s="157"/>
      <c r="C619" s="157"/>
      <c r="D619" s="157"/>
      <c r="E619" s="157"/>
      <c r="F619" s="157"/>
      <c r="G619" s="158"/>
      <c r="H619" s="53"/>
      <c r="K619" s="145"/>
      <c r="L619" s="145"/>
      <c r="M619" s="145"/>
      <c r="N619" s="145"/>
      <c r="O619" s="18"/>
      <c r="P619" s="147"/>
    </row>
    <row r="620" spans="1:16" ht="13.5" customHeight="1" thickBot="1">
      <c r="A620" s="127" t="s">
        <v>37</v>
      </c>
      <c r="B620" s="127" t="s">
        <v>36</v>
      </c>
      <c r="C620" s="130" t="s">
        <v>45</v>
      </c>
      <c r="D620" s="131"/>
      <c r="E620" s="131"/>
      <c r="F620" s="132"/>
      <c r="G620" s="133" t="s">
        <v>89</v>
      </c>
      <c r="H620" s="54"/>
      <c r="K620" s="145"/>
      <c r="L620" s="145"/>
      <c r="M620" s="145"/>
      <c r="N620" s="145"/>
      <c r="O620" s="18"/>
      <c r="P620" s="147"/>
    </row>
    <row r="621" spans="1:16" ht="13.5" thickBot="1">
      <c r="A621" s="128"/>
      <c r="B621" s="128"/>
      <c r="C621" s="21" t="s">
        <v>41</v>
      </c>
      <c r="D621" s="20" t="s">
        <v>42</v>
      </c>
      <c r="E621" s="20" t="s">
        <v>43</v>
      </c>
      <c r="F621" s="20" t="s">
        <v>44</v>
      </c>
      <c r="G621" s="134"/>
      <c r="H621" s="54"/>
      <c r="K621" s="145"/>
      <c r="L621" s="145"/>
      <c r="M621" s="145"/>
      <c r="N621" s="145"/>
      <c r="O621" s="18"/>
      <c r="P621" s="147"/>
    </row>
    <row r="622" spans="1:16" ht="41.25" thickBot="1">
      <c r="A622" s="129"/>
      <c r="B622" s="129"/>
      <c r="C622" s="43" t="s">
        <v>87</v>
      </c>
      <c r="D622" s="44" t="s">
        <v>47</v>
      </c>
      <c r="E622" s="44" t="s">
        <v>88</v>
      </c>
      <c r="F622" s="44" t="s">
        <v>49</v>
      </c>
      <c r="G622" s="135"/>
      <c r="H622" s="54"/>
      <c r="K622" s="146"/>
      <c r="L622" s="146"/>
      <c r="M622" s="146"/>
      <c r="N622" s="146"/>
      <c r="O622" s="32"/>
      <c r="P622" s="148"/>
    </row>
    <row r="623" spans="1:16" ht="25.5">
      <c r="A623" s="8">
        <v>1</v>
      </c>
      <c r="B623" s="9" t="s">
        <v>1</v>
      </c>
      <c r="C623" s="19"/>
      <c r="D623" s="19"/>
      <c r="E623" s="19"/>
      <c r="F623" s="19"/>
      <c r="G623" s="10">
        <f t="shared" ref="G623:G635" si="180">SUM(C623:D623)</f>
        <v>0</v>
      </c>
      <c r="H623" s="75"/>
      <c r="I623" s="51" t="str">
        <f t="shared" ref="I623:I635" si="181">IF(C623&lt;&gt;0,AND(D623&lt;C623,E623&lt;D623,F623&lt;E623),"")</f>
        <v/>
      </c>
      <c r="J623" s="4"/>
      <c r="K623" s="40" t="str">
        <f>IF(C623&lt;&gt;0,IF(AND(C623&lt;C604),"Preço Ok Coluna (A) Faixa 1","ERRO Preço Coluna (A) Faixa 1"),"Lançar Preço Coluna (A) Faixa 1")</f>
        <v>Lançar Preço Coluna (A) Faixa 1</v>
      </c>
      <c r="L623" s="40" t="str">
        <f>IF(D623&lt;&gt;0,IF(AND(D623&lt;D604),"Preço Ok Coluna (B) Faixa 1","ERRO Preço Coluna (B) Faixa 1"),"Lançar Preço Coluna (B) Faixa 1")</f>
        <v>Lançar Preço Coluna (B) Faixa 1</v>
      </c>
      <c r="M623" s="40" t="str">
        <f>IF(E623&lt;&gt;0,IF(AND(E623&lt;E604),"Preço Ok Coluna (C) Faixa 1","ERRO Preço Coluna (C) Faixa 1"),"Lançar Preço Coluna (C) Faixa 1")</f>
        <v>Lançar Preço Coluna (C) Faixa 1</v>
      </c>
      <c r="N623" s="40" t="str">
        <f>IF(F623&lt;&gt;0,IF(AND(F623&lt;F604),"Preço Ok Coluna (D) Faixa 1","ERRO Preço Coluna (D) Faixa 1"),"Lançar Preço Coluna (D) Faixa 1")</f>
        <v>Lançar Preço Coluna (D) Faixa 1</v>
      </c>
      <c r="O623" s="40"/>
      <c r="P623" s="31" t="str">
        <f>IF(F623&lt;&gt;"",IF(I623=TRUE,"Preços OK na Faixa 1","ERRO Preços na Faixa 1"),"Lançar Preços na Faixa 1")</f>
        <v>Lançar Preços na Faixa 1</v>
      </c>
    </row>
    <row r="624" spans="1:16" ht="25.5">
      <c r="A624" s="11">
        <v>2</v>
      </c>
      <c r="B624" s="12" t="s">
        <v>2</v>
      </c>
      <c r="C624" s="19"/>
      <c r="D624" s="19"/>
      <c r="E624" s="19"/>
      <c r="F624" s="19"/>
      <c r="G624" s="10">
        <f t="shared" si="180"/>
        <v>0</v>
      </c>
      <c r="H624" s="75"/>
      <c r="I624" s="51" t="str">
        <f t="shared" si="181"/>
        <v/>
      </c>
      <c r="J624" s="4"/>
      <c r="K624" s="40" t="str">
        <f>IF(C624&lt;&gt;0,IF(AND(C624&lt;C605),"Preço Ok Coluna (A) Faixa 1","ERRO Preço Coluna (A) Faixa 1"),"Lançar Preço Coluna (A) Faixa 1")</f>
        <v>Lançar Preço Coluna (A) Faixa 1</v>
      </c>
      <c r="L624" s="40" t="str">
        <f>IF(D624&lt;&gt;0,IF(AND(D624&lt;D605),"Preço Ok Coluna (B) Faixa 1","ERRO Preço Coluna (B) Faixa 1"),"Lançar Preço Coluna (B) Faixa 1")</f>
        <v>Lançar Preço Coluna (B) Faixa 1</v>
      </c>
      <c r="M624" s="40" t="str">
        <f>IF(E624&lt;&gt;0,IF(AND(E624&lt;E605),"Preço Ok Coluna (C) Faixa 1","ERRO Preço Coluna (C) Faixa 1"),"Lançar Preço Coluna (C) Faixa 1")</f>
        <v>Lançar Preço Coluna (C) Faixa 1</v>
      </c>
      <c r="N624" s="40" t="str">
        <f>IF(F624&lt;&gt;0,IF(AND(F624&lt;F605),"Preço Ok Coluna (D) Faixa 1","ERRO Preço Coluna (D) Faixa 1"),"Lançar Preço Coluna (D) Faixa 1")</f>
        <v>Lançar Preço Coluna (D) Faixa 1</v>
      </c>
      <c r="O624" s="33"/>
      <c r="P624" s="31" t="str">
        <f>IF(F624&lt;&gt;"",IF(I624=TRUE,"Preços OK na Faixa 2","ERRO Preços na Faixa 2"),"Lançar Preços na Faixa 2")</f>
        <v>Lançar Preços na Faixa 2</v>
      </c>
    </row>
    <row r="625" spans="1:16" ht="25.5">
      <c r="A625" s="11">
        <v>3</v>
      </c>
      <c r="B625" s="12" t="s">
        <v>3</v>
      </c>
      <c r="C625" s="19"/>
      <c r="D625" s="19"/>
      <c r="E625" s="19"/>
      <c r="F625" s="19"/>
      <c r="G625" s="10">
        <f t="shared" si="180"/>
        <v>0</v>
      </c>
      <c r="H625" s="75"/>
      <c r="I625" s="51" t="str">
        <f t="shared" si="181"/>
        <v/>
      </c>
      <c r="J625" s="4"/>
      <c r="K625" s="40" t="str">
        <f t="shared" ref="K625:K635" si="182">IF(C625&lt;&gt;0,IF(AND(C625&lt;C606),"Preço Ok Coluna (A) Faixa 1","ERRO Preço Coluna (A) Faixa 1"),"Lançar Preço Coluna (A) Faixa 1")</f>
        <v>Lançar Preço Coluna (A) Faixa 1</v>
      </c>
      <c r="L625" s="40" t="str">
        <f t="shared" ref="L625:L635" si="183">IF(D625&lt;&gt;0,IF(AND(D625&lt;D606),"Preço Ok Coluna (B) Faixa 1","ERRO Preço Coluna (B) Faixa 1"),"Lançar Preço Coluna (B) Faixa 1")</f>
        <v>Lançar Preço Coluna (B) Faixa 1</v>
      </c>
      <c r="M625" s="40" t="str">
        <f t="shared" ref="M625:M635" si="184">IF(E625&lt;&gt;0,IF(AND(E625&lt;E606),"Preço Ok Coluna (C) Faixa 1","ERRO Preço Coluna (C) Faixa 1"),"Lançar Preço Coluna (C) Faixa 1")</f>
        <v>Lançar Preço Coluna (C) Faixa 1</v>
      </c>
      <c r="N625" s="40" t="str">
        <f t="shared" ref="N625:N635" si="185">IF(F625&lt;&gt;0,IF(AND(F625&lt;F606),"Preço Ok Coluna (D) Faixa 1","ERRO Preço Coluna (D) Faixa 1"),"Lançar Preço Coluna (D) Faixa 1")</f>
        <v>Lançar Preço Coluna (D) Faixa 1</v>
      </c>
      <c r="O625" s="33"/>
      <c r="P625" s="31" t="str">
        <f>IF(F625&lt;&gt;"",IF(I625=TRUE,"Preços OK na Faixa 3","ERRO Preços na Faixa 3"),"Lançar Preços na Faixa 3")</f>
        <v>Lançar Preços na Faixa 3</v>
      </c>
    </row>
    <row r="626" spans="1:16" ht="25.5">
      <c r="A626" s="11">
        <v>4</v>
      </c>
      <c r="B626" s="12" t="s">
        <v>4</v>
      </c>
      <c r="C626" s="19"/>
      <c r="D626" s="19"/>
      <c r="E626" s="19"/>
      <c r="F626" s="19"/>
      <c r="G626" s="10">
        <f t="shared" si="180"/>
        <v>0</v>
      </c>
      <c r="H626" s="75"/>
      <c r="I626" s="51" t="str">
        <f t="shared" si="181"/>
        <v/>
      </c>
      <c r="J626" s="4"/>
      <c r="K626" s="40" t="str">
        <f t="shared" si="182"/>
        <v>Lançar Preço Coluna (A) Faixa 1</v>
      </c>
      <c r="L626" s="40" t="str">
        <f t="shared" si="183"/>
        <v>Lançar Preço Coluna (B) Faixa 1</v>
      </c>
      <c r="M626" s="40" t="str">
        <f t="shared" si="184"/>
        <v>Lançar Preço Coluna (C) Faixa 1</v>
      </c>
      <c r="N626" s="40" t="str">
        <f t="shared" si="185"/>
        <v>Lançar Preço Coluna (D) Faixa 1</v>
      </c>
      <c r="O626" s="33"/>
      <c r="P626" s="31" t="str">
        <f>IF(F626&lt;&gt;"",IF(I626=TRUE,"Preços OK na Faixa 4","ERRO Preços na Faixa 4"),"Lançar Preços na Faixa 4")</f>
        <v>Lançar Preços na Faixa 4</v>
      </c>
    </row>
    <row r="627" spans="1:16" ht="25.5">
      <c r="A627" s="11">
        <v>5</v>
      </c>
      <c r="B627" s="12" t="s">
        <v>5</v>
      </c>
      <c r="C627" s="19"/>
      <c r="D627" s="19"/>
      <c r="E627" s="19"/>
      <c r="F627" s="19"/>
      <c r="G627" s="10">
        <f t="shared" si="180"/>
        <v>0</v>
      </c>
      <c r="H627" s="75"/>
      <c r="I627" s="51" t="str">
        <f t="shared" si="181"/>
        <v/>
      </c>
      <c r="J627" s="4"/>
      <c r="K627" s="40" t="str">
        <f t="shared" si="182"/>
        <v>Lançar Preço Coluna (A) Faixa 1</v>
      </c>
      <c r="L627" s="40" t="str">
        <f t="shared" si="183"/>
        <v>Lançar Preço Coluna (B) Faixa 1</v>
      </c>
      <c r="M627" s="40" t="str">
        <f t="shared" si="184"/>
        <v>Lançar Preço Coluna (C) Faixa 1</v>
      </c>
      <c r="N627" s="40" t="str">
        <f t="shared" si="185"/>
        <v>Lançar Preço Coluna (D) Faixa 1</v>
      </c>
      <c r="O627" s="33"/>
      <c r="P627" s="31" t="str">
        <f>IF(F627&lt;&gt;"",IF(I627=TRUE,"Preços OK na Faixa 5","ERRO Preços na Faixa 5"),"Lançar Preços na Faixa 5")</f>
        <v>Lançar Preços na Faixa 5</v>
      </c>
    </row>
    <row r="628" spans="1:16" ht="25.5">
      <c r="A628" s="11">
        <v>6</v>
      </c>
      <c r="B628" s="12" t="s">
        <v>6</v>
      </c>
      <c r="C628" s="19"/>
      <c r="D628" s="19"/>
      <c r="E628" s="19"/>
      <c r="F628" s="19"/>
      <c r="G628" s="10">
        <f t="shared" si="180"/>
        <v>0</v>
      </c>
      <c r="H628" s="75"/>
      <c r="I628" s="51" t="str">
        <f t="shared" si="181"/>
        <v/>
      </c>
      <c r="J628" s="4"/>
      <c r="K628" s="40" t="str">
        <f t="shared" si="182"/>
        <v>Lançar Preço Coluna (A) Faixa 1</v>
      </c>
      <c r="L628" s="40" t="str">
        <f t="shared" si="183"/>
        <v>Lançar Preço Coluna (B) Faixa 1</v>
      </c>
      <c r="M628" s="40" t="str">
        <f t="shared" si="184"/>
        <v>Lançar Preço Coluna (C) Faixa 1</v>
      </c>
      <c r="N628" s="40" t="str">
        <f t="shared" si="185"/>
        <v>Lançar Preço Coluna (D) Faixa 1</v>
      </c>
      <c r="O628" s="33"/>
      <c r="P628" s="31" t="str">
        <f>IF(F628&lt;&gt;"",IF(I628=TRUE,"Preços OK na Faixa 6","ERRO Preços na Faixa 6"),"Lançar Preços na Faixa 6")</f>
        <v>Lançar Preços na Faixa 6</v>
      </c>
    </row>
    <row r="629" spans="1:16" ht="25.5">
      <c r="A629" s="11">
        <v>7</v>
      </c>
      <c r="B629" s="12" t="s">
        <v>7</v>
      </c>
      <c r="C629" s="19"/>
      <c r="D629" s="19"/>
      <c r="E629" s="19"/>
      <c r="F629" s="19"/>
      <c r="G629" s="10">
        <f t="shared" si="180"/>
        <v>0</v>
      </c>
      <c r="H629" s="75"/>
      <c r="I629" s="51" t="str">
        <f t="shared" si="181"/>
        <v/>
      </c>
      <c r="J629" s="4"/>
      <c r="K629" s="40" t="str">
        <f t="shared" si="182"/>
        <v>Lançar Preço Coluna (A) Faixa 1</v>
      </c>
      <c r="L629" s="40" t="str">
        <f t="shared" si="183"/>
        <v>Lançar Preço Coluna (B) Faixa 1</v>
      </c>
      <c r="M629" s="40" t="str">
        <f t="shared" si="184"/>
        <v>Lançar Preço Coluna (C) Faixa 1</v>
      </c>
      <c r="N629" s="40" t="str">
        <f t="shared" si="185"/>
        <v>Lançar Preço Coluna (D) Faixa 1</v>
      </c>
      <c r="O629" s="33"/>
      <c r="P629" s="31" t="str">
        <f>IF(F629&lt;&gt;"",IF(I629=TRUE,"Preços OK na Faixa 7","ERRO Preços na Faixa 7"),"Lançar Preços na Faixa 7")</f>
        <v>Lançar Preços na Faixa 7</v>
      </c>
    </row>
    <row r="630" spans="1:16" ht="25.5">
      <c r="A630" s="11">
        <v>8</v>
      </c>
      <c r="B630" s="12" t="s">
        <v>8</v>
      </c>
      <c r="C630" s="19"/>
      <c r="D630" s="19"/>
      <c r="E630" s="19"/>
      <c r="F630" s="19"/>
      <c r="G630" s="10">
        <f t="shared" si="180"/>
        <v>0</v>
      </c>
      <c r="H630" s="75"/>
      <c r="I630" s="51" t="str">
        <f t="shared" si="181"/>
        <v/>
      </c>
      <c r="J630" s="4"/>
      <c r="K630" s="40" t="str">
        <f t="shared" si="182"/>
        <v>Lançar Preço Coluna (A) Faixa 1</v>
      </c>
      <c r="L630" s="40" t="str">
        <f t="shared" si="183"/>
        <v>Lançar Preço Coluna (B) Faixa 1</v>
      </c>
      <c r="M630" s="40" t="str">
        <f t="shared" si="184"/>
        <v>Lançar Preço Coluna (C) Faixa 1</v>
      </c>
      <c r="N630" s="40" t="str">
        <f t="shared" si="185"/>
        <v>Lançar Preço Coluna (D) Faixa 1</v>
      </c>
      <c r="O630" s="33"/>
      <c r="P630" s="31" t="str">
        <f>IF(F630&lt;&gt;"",IF(I630=TRUE,"Preços OK na Faixa 8","ERRO Preços na Faixa 8"),"Lançar Preços na Faixa 8")</f>
        <v>Lançar Preços na Faixa 8</v>
      </c>
    </row>
    <row r="631" spans="1:16" ht="25.5">
      <c r="A631" s="11">
        <v>9</v>
      </c>
      <c r="B631" s="12" t="s">
        <v>9</v>
      </c>
      <c r="C631" s="19"/>
      <c r="D631" s="19"/>
      <c r="E631" s="19"/>
      <c r="F631" s="19"/>
      <c r="G631" s="10">
        <f t="shared" si="180"/>
        <v>0</v>
      </c>
      <c r="H631" s="75"/>
      <c r="I631" s="51" t="str">
        <f t="shared" si="181"/>
        <v/>
      </c>
      <c r="J631" s="4"/>
      <c r="K631" s="40" t="str">
        <f t="shared" si="182"/>
        <v>Lançar Preço Coluna (A) Faixa 1</v>
      </c>
      <c r="L631" s="40" t="str">
        <f t="shared" si="183"/>
        <v>Lançar Preço Coluna (B) Faixa 1</v>
      </c>
      <c r="M631" s="40" t="str">
        <f t="shared" si="184"/>
        <v>Lançar Preço Coluna (C) Faixa 1</v>
      </c>
      <c r="N631" s="40" t="str">
        <f t="shared" si="185"/>
        <v>Lançar Preço Coluna (D) Faixa 1</v>
      </c>
      <c r="O631" s="33"/>
      <c r="P631" s="31" t="str">
        <f>IF(F631&lt;&gt;"",IF(I631=TRUE,"Preços OK na Faixa 9","ERRO Preços na Faixa 9"),"Lançar Preços na Faixa 9")</f>
        <v>Lançar Preços na Faixa 9</v>
      </c>
    </row>
    <row r="632" spans="1:16" ht="25.5">
      <c r="A632" s="11">
        <v>10</v>
      </c>
      <c r="B632" s="12" t="s">
        <v>10</v>
      </c>
      <c r="C632" s="19"/>
      <c r="D632" s="19"/>
      <c r="E632" s="19"/>
      <c r="F632" s="19"/>
      <c r="G632" s="10">
        <f t="shared" si="180"/>
        <v>0</v>
      </c>
      <c r="H632" s="75"/>
      <c r="I632" s="51" t="str">
        <f t="shared" si="181"/>
        <v/>
      </c>
      <c r="J632" s="4"/>
      <c r="K632" s="40" t="str">
        <f t="shared" si="182"/>
        <v>Lançar Preço Coluna (A) Faixa 1</v>
      </c>
      <c r="L632" s="40" t="str">
        <f t="shared" si="183"/>
        <v>Lançar Preço Coluna (B) Faixa 1</v>
      </c>
      <c r="M632" s="40" t="str">
        <f t="shared" si="184"/>
        <v>Lançar Preço Coluna (C) Faixa 1</v>
      </c>
      <c r="N632" s="40" t="str">
        <f t="shared" si="185"/>
        <v>Lançar Preço Coluna (D) Faixa 1</v>
      </c>
      <c r="O632" s="33"/>
      <c r="P632" s="31" t="str">
        <f>IF(F632&lt;&gt;"",IF(I632=TRUE,"Preços OK na Faixa 10","ERRO Preços na Faixa 10"),"Lançar Preços na Faixa 10")</f>
        <v>Lançar Preços na Faixa 10</v>
      </c>
    </row>
    <row r="633" spans="1:16" ht="25.5">
      <c r="A633" s="11">
        <v>11</v>
      </c>
      <c r="B633" s="12" t="s">
        <v>11</v>
      </c>
      <c r="C633" s="19"/>
      <c r="D633" s="19"/>
      <c r="E633" s="19"/>
      <c r="F633" s="19"/>
      <c r="G633" s="10">
        <f t="shared" si="180"/>
        <v>0</v>
      </c>
      <c r="H633" s="75"/>
      <c r="I633" s="51" t="str">
        <f t="shared" si="181"/>
        <v/>
      </c>
      <c r="J633" s="4"/>
      <c r="K633" s="40" t="str">
        <f t="shared" si="182"/>
        <v>Lançar Preço Coluna (A) Faixa 1</v>
      </c>
      <c r="L633" s="40" t="str">
        <f t="shared" si="183"/>
        <v>Lançar Preço Coluna (B) Faixa 1</v>
      </c>
      <c r="M633" s="40" t="str">
        <f t="shared" si="184"/>
        <v>Lançar Preço Coluna (C) Faixa 1</v>
      </c>
      <c r="N633" s="40" t="str">
        <f t="shared" si="185"/>
        <v>Lançar Preço Coluna (D) Faixa 1</v>
      </c>
      <c r="O633" s="33"/>
      <c r="P633" s="31" t="str">
        <f>IF(F633&lt;&gt;"",IF(I633=TRUE,"Preços OK na Faixa 11","ERRO Preços na Faixa 11"),"Lançar Preços na Faixa 11")</f>
        <v>Lançar Preços na Faixa 11</v>
      </c>
    </row>
    <row r="634" spans="1:16" ht="25.5">
      <c r="A634" s="11">
        <v>12</v>
      </c>
      <c r="B634" s="12" t="s">
        <v>12</v>
      </c>
      <c r="C634" s="19"/>
      <c r="D634" s="19"/>
      <c r="E634" s="19"/>
      <c r="F634" s="19"/>
      <c r="G634" s="10">
        <f t="shared" si="180"/>
        <v>0</v>
      </c>
      <c r="H634" s="75"/>
      <c r="I634" s="51" t="str">
        <f t="shared" si="181"/>
        <v/>
      </c>
      <c r="J634" s="4"/>
      <c r="K634" s="40" t="str">
        <f t="shared" si="182"/>
        <v>Lançar Preço Coluna (A) Faixa 1</v>
      </c>
      <c r="L634" s="40" t="str">
        <f t="shared" si="183"/>
        <v>Lançar Preço Coluna (B) Faixa 1</v>
      </c>
      <c r="M634" s="40" t="str">
        <f t="shared" si="184"/>
        <v>Lançar Preço Coluna (C) Faixa 1</v>
      </c>
      <c r="N634" s="40" t="str">
        <f t="shared" si="185"/>
        <v>Lançar Preço Coluna (D) Faixa 1</v>
      </c>
      <c r="O634" s="33"/>
      <c r="P634" s="36" t="str">
        <f>IF(F634&lt;&gt;"",IF(I634=TRUE,"Preços OK na Faixa 12","ERRO Preços na Faixa 12"),"Lançar Preços na Faixa 12")</f>
        <v>Lançar Preços na Faixa 12</v>
      </c>
    </row>
    <row r="635" spans="1:16" ht="26.25" thickBot="1">
      <c r="A635" s="46">
        <v>13</v>
      </c>
      <c r="B635" s="47" t="s">
        <v>13</v>
      </c>
      <c r="C635" s="48"/>
      <c r="D635" s="48"/>
      <c r="E635" s="48"/>
      <c r="F635" s="48"/>
      <c r="G635" s="49">
        <f t="shared" si="180"/>
        <v>0</v>
      </c>
      <c r="H635" s="75">
        <f>SUM(G623:G635)</f>
        <v>0</v>
      </c>
      <c r="I635" s="51" t="str">
        <f t="shared" si="181"/>
        <v/>
      </c>
      <c r="J635" s="4"/>
      <c r="K635" s="40" t="str">
        <f t="shared" si="182"/>
        <v>Lançar Preço Coluna (A) Faixa 1</v>
      </c>
      <c r="L635" s="40" t="str">
        <f t="shared" si="183"/>
        <v>Lançar Preço Coluna (B) Faixa 1</v>
      </c>
      <c r="M635" s="40" t="str">
        <f t="shared" si="184"/>
        <v>Lançar Preço Coluna (C) Faixa 1</v>
      </c>
      <c r="N635" s="40" t="str">
        <f t="shared" si="185"/>
        <v>Lançar Preço Coluna (D) Faixa 1</v>
      </c>
      <c r="O635" s="39"/>
      <c r="P635" s="36" t="str">
        <f>IF(F635&lt;&gt;"",IF(I635=TRUE,"Preços OK na Faixa 13","ERRO Preços na Faixa 13"),"Lançar Preços na Faixa 13")</f>
        <v>Lançar Preços na Faixa 13</v>
      </c>
    </row>
    <row r="636" spans="1:16" ht="21.75" customHeight="1" thickBot="1">
      <c r="A636" s="6"/>
      <c r="B636" s="4"/>
      <c r="C636" s="4"/>
      <c r="D636" s="4"/>
      <c r="E636" s="4"/>
      <c r="F636" s="4"/>
      <c r="G636" s="4"/>
      <c r="H636" s="74"/>
      <c r="L636" s="1"/>
    </row>
    <row r="637" spans="1:16" s="63" customFormat="1" ht="30.75" customHeight="1" thickBot="1">
      <c r="A637" s="152" t="s">
        <v>64</v>
      </c>
      <c r="B637" s="153"/>
      <c r="C637" s="153"/>
      <c r="D637" s="153"/>
      <c r="E637" s="154"/>
      <c r="F637" s="154"/>
      <c r="G637" s="155"/>
      <c r="H637" s="58"/>
      <c r="I637" s="62"/>
      <c r="J637" s="64"/>
      <c r="K637" s="145" t="s">
        <v>50</v>
      </c>
      <c r="L637" s="145"/>
      <c r="M637" s="145"/>
      <c r="N637" s="145"/>
      <c r="O637" s="61"/>
      <c r="P637" s="147" t="s">
        <v>51</v>
      </c>
    </row>
    <row r="638" spans="1:16" ht="75.95" customHeight="1" thickBot="1">
      <c r="A638" s="156" t="s">
        <v>106</v>
      </c>
      <c r="B638" s="157"/>
      <c r="C638" s="157"/>
      <c r="D638" s="157"/>
      <c r="E638" s="157"/>
      <c r="F638" s="157"/>
      <c r="G638" s="158"/>
      <c r="H638" s="53"/>
      <c r="K638" s="145"/>
      <c r="L638" s="145"/>
      <c r="M638" s="145"/>
      <c r="N638" s="145"/>
      <c r="O638" s="18"/>
      <c r="P638" s="147"/>
    </row>
    <row r="639" spans="1:16" ht="13.5" customHeight="1" thickBot="1">
      <c r="A639" s="127" t="s">
        <v>37</v>
      </c>
      <c r="B639" s="127" t="s">
        <v>36</v>
      </c>
      <c r="C639" s="130" t="s">
        <v>45</v>
      </c>
      <c r="D639" s="131"/>
      <c r="E639" s="131"/>
      <c r="F639" s="132"/>
      <c r="G639" s="133" t="s">
        <v>89</v>
      </c>
      <c r="H639" s="54"/>
      <c r="K639" s="145"/>
      <c r="L639" s="145"/>
      <c r="M639" s="145"/>
      <c r="N639" s="145"/>
      <c r="O639" s="18"/>
      <c r="P639" s="147"/>
    </row>
    <row r="640" spans="1:16" ht="13.5" thickBot="1">
      <c r="A640" s="128"/>
      <c r="B640" s="128"/>
      <c r="C640" s="21" t="s">
        <v>41</v>
      </c>
      <c r="D640" s="20" t="s">
        <v>42</v>
      </c>
      <c r="E640" s="20" t="s">
        <v>43</v>
      </c>
      <c r="F640" s="20" t="s">
        <v>44</v>
      </c>
      <c r="G640" s="134"/>
      <c r="H640" s="54"/>
      <c r="K640" s="145"/>
      <c r="L640" s="145"/>
      <c r="M640" s="145"/>
      <c r="N640" s="145"/>
      <c r="O640" s="18"/>
      <c r="P640" s="147"/>
    </row>
    <row r="641" spans="1:16" ht="41.25" thickBot="1">
      <c r="A641" s="129"/>
      <c r="B641" s="129"/>
      <c r="C641" s="43" t="s">
        <v>87</v>
      </c>
      <c r="D641" s="44" t="s">
        <v>47</v>
      </c>
      <c r="E641" s="44" t="s">
        <v>88</v>
      </c>
      <c r="F641" s="44" t="s">
        <v>49</v>
      </c>
      <c r="G641" s="135"/>
      <c r="H641" s="54"/>
      <c r="K641" s="146"/>
      <c r="L641" s="146"/>
      <c r="M641" s="146"/>
      <c r="N641" s="146"/>
      <c r="O641" s="32"/>
      <c r="P641" s="148"/>
    </row>
    <row r="642" spans="1:16" ht="25.5">
      <c r="A642" s="8">
        <v>1</v>
      </c>
      <c r="B642" s="9" t="s">
        <v>1</v>
      </c>
      <c r="C642" s="19"/>
      <c r="D642" s="19"/>
      <c r="E642" s="19"/>
      <c r="F642" s="19"/>
      <c r="G642" s="10">
        <f t="shared" ref="G642:G654" si="186">SUM(C642:D642)</f>
        <v>0</v>
      </c>
      <c r="H642" s="75"/>
      <c r="I642" s="51" t="str">
        <f t="shared" ref="I642:I654" si="187">IF(C642&lt;&gt;0,AND(D642&lt;C642,E642&lt;D642,F642&lt;E642),"")</f>
        <v/>
      </c>
      <c r="J642" s="4"/>
      <c r="K642" s="40" t="str">
        <f>IF(C642&lt;&gt;0,IF(AND(C642&lt;C623),"Preço Ok Coluna (A) Faixa 1","ERRO Preço Coluna (A) Faixa 1"),"Lançar Preço Coluna (A) Faixa 1")</f>
        <v>Lançar Preço Coluna (A) Faixa 1</v>
      </c>
      <c r="L642" s="40" t="str">
        <f>IF(D642&lt;&gt;0,IF(AND(D642&lt;D623),"Preço Ok Coluna (B) Faixa 1","ERRO Preço Coluna (B) Faixa 1"),"Lançar Preço Coluna (B) Faixa 1")</f>
        <v>Lançar Preço Coluna (B) Faixa 1</v>
      </c>
      <c r="M642" s="40" t="str">
        <f>IF(E642&lt;&gt;0,IF(AND(E642&lt;E623),"Preço Ok Coluna (C) Faixa 1","ERRO Preço Coluna (C) Faixa 1"),"Lançar Preço Coluna (C) Faixa 1")</f>
        <v>Lançar Preço Coluna (C) Faixa 1</v>
      </c>
      <c r="N642" s="40" t="str">
        <f>IF(F642&lt;&gt;0,IF(AND(F642&lt;F623),"Preço Ok Coluna (D) Faixa 1","ERRO Preço Coluna (D) Faixa 1"),"Lançar Preço Coluna (D) Faixa 1")</f>
        <v>Lançar Preço Coluna (D) Faixa 1</v>
      </c>
      <c r="O642" s="40"/>
      <c r="P642" s="31" t="str">
        <f>IF(F642&lt;&gt;"",IF(I642=TRUE,"Preços OK na Faixa 1","ERRO Preços na Faixa 1"),"Lançar Preços na Faixa 1")</f>
        <v>Lançar Preços na Faixa 1</v>
      </c>
    </row>
    <row r="643" spans="1:16" ht="25.5">
      <c r="A643" s="11">
        <v>2</v>
      </c>
      <c r="B643" s="12" t="s">
        <v>2</v>
      </c>
      <c r="C643" s="19"/>
      <c r="D643" s="19"/>
      <c r="E643" s="19"/>
      <c r="F643" s="19"/>
      <c r="G643" s="10">
        <f t="shared" si="186"/>
        <v>0</v>
      </c>
      <c r="H643" s="75"/>
      <c r="I643" s="51" t="str">
        <f t="shared" si="187"/>
        <v/>
      </c>
      <c r="J643" s="4"/>
      <c r="K643" s="40" t="str">
        <f>IF(C643&lt;&gt;0,IF(AND(C643&lt;C624),"Preço Ok Coluna (A) Faixa 1","ERRO Preço Coluna (A) Faixa 1"),"Lançar Preço Coluna (A) Faixa 1")</f>
        <v>Lançar Preço Coluna (A) Faixa 1</v>
      </c>
      <c r="L643" s="40" t="str">
        <f>IF(D643&lt;&gt;0,IF(AND(D643&lt;D624),"Preço Ok Coluna (B) Faixa 1","ERRO Preço Coluna (B) Faixa 1"),"Lançar Preço Coluna (B) Faixa 1")</f>
        <v>Lançar Preço Coluna (B) Faixa 1</v>
      </c>
      <c r="M643" s="40" t="str">
        <f>IF(E643&lt;&gt;0,IF(AND(E643&lt;E624),"Preço Ok Coluna (C) Faixa 1","ERRO Preço Coluna (C) Faixa 1"),"Lançar Preço Coluna (C) Faixa 1")</f>
        <v>Lançar Preço Coluna (C) Faixa 1</v>
      </c>
      <c r="N643" s="40" t="str">
        <f>IF(F643&lt;&gt;0,IF(AND(F643&lt;F624),"Preço Ok Coluna (D) Faixa 1","ERRO Preço Coluna (D) Faixa 1"),"Lançar Preço Coluna (D) Faixa 1")</f>
        <v>Lançar Preço Coluna (D) Faixa 1</v>
      </c>
      <c r="O643" s="33"/>
      <c r="P643" s="31" t="str">
        <f>IF(F643&lt;&gt;"",IF(I643=TRUE,"Preços OK na Faixa 2","ERRO Preços na Faixa 2"),"Lançar Preços na Faixa 2")</f>
        <v>Lançar Preços na Faixa 2</v>
      </c>
    </row>
    <row r="644" spans="1:16" ht="25.5">
      <c r="A644" s="11">
        <v>3</v>
      </c>
      <c r="B644" s="12" t="s">
        <v>3</v>
      </c>
      <c r="C644" s="19"/>
      <c r="D644" s="19"/>
      <c r="E644" s="19"/>
      <c r="F644" s="19"/>
      <c r="G644" s="10">
        <f t="shared" si="186"/>
        <v>0</v>
      </c>
      <c r="H644" s="75"/>
      <c r="I644" s="51" t="str">
        <f t="shared" si="187"/>
        <v/>
      </c>
      <c r="J644" s="4"/>
      <c r="K644" s="40" t="str">
        <f t="shared" ref="K644:K654" si="188">IF(C644&lt;&gt;0,IF(AND(C644&lt;C625),"Preço Ok Coluna (A) Faixa 1","ERRO Preço Coluna (A) Faixa 1"),"Lançar Preço Coluna (A) Faixa 1")</f>
        <v>Lançar Preço Coluna (A) Faixa 1</v>
      </c>
      <c r="L644" s="40" t="str">
        <f t="shared" ref="L644:L654" si="189">IF(D644&lt;&gt;0,IF(AND(D644&lt;D625),"Preço Ok Coluna (B) Faixa 1","ERRO Preço Coluna (B) Faixa 1"),"Lançar Preço Coluna (B) Faixa 1")</f>
        <v>Lançar Preço Coluna (B) Faixa 1</v>
      </c>
      <c r="M644" s="40" t="str">
        <f t="shared" ref="M644:M654" si="190">IF(E644&lt;&gt;0,IF(AND(E644&lt;E625),"Preço Ok Coluna (C) Faixa 1","ERRO Preço Coluna (C) Faixa 1"),"Lançar Preço Coluna (C) Faixa 1")</f>
        <v>Lançar Preço Coluna (C) Faixa 1</v>
      </c>
      <c r="N644" s="40" t="str">
        <f t="shared" ref="N644:N654" si="191">IF(F644&lt;&gt;0,IF(AND(F644&lt;F625),"Preço Ok Coluna (D) Faixa 1","ERRO Preço Coluna (D) Faixa 1"),"Lançar Preço Coluna (D) Faixa 1")</f>
        <v>Lançar Preço Coluna (D) Faixa 1</v>
      </c>
      <c r="O644" s="33"/>
      <c r="P644" s="31" t="str">
        <f>IF(F644&lt;&gt;"",IF(I644=TRUE,"Preços OK na Faixa 3","ERRO Preços na Faixa 3"),"Lançar Preços na Faixa 3")</f>
        <v>Lançar Preços na Faixa 3</v>
      </c>
    </row>
    <row r="645" spans="1:16" ht="25.5">
      <c r="A645" s="11">
        <v>4</v>
      </c>
      <c r="B645" s="12" t="s">
        <v>4</v>
      </c>
      <c r="C645" s="19"/>
      <c r="D645" s="19"/>
      <c r="E645" s="19"/>
      <c r="F645" s="19"/>
      <c r="G645" s="10">
        <f t="shared" si="186"/>
        <v>0</v>
      </c>
      <c r="H645" s="75"/>
      <c r="I645" s="51" t="str">
        <f t="shared" si="187"/>
        <v/>
      </c>
      <c r="J645" s="4"/>
      <c r="K645" s="40" t="str">
        <f t="shared" si="188"/>
        <v>Lançar Preço Coluna (A) Faixa 1</v>
      </c>
      <c r="L645" s="40" t="str">
        <f t="shared" si="189"/>
        <v>Lançar Preço Coluna (B) Faixa 1</v>
      </c>
      <c r="M645" s="40" t="str">
        <f t="shared" si="190"/>
        <v>Lançar Preço Coluna (C) Faixa 1</v>
      </c>
      <c r="N645" s="40" t="str">
        <f t="shared" si="191"/>
        <v>Lançar Preço Coluna (D) Faixa 1</v>
      </c>
      <c r="O645" s="33"/>
      <c r="P645" s="31" t="str">
        <f>IF(F645&lt;&gt;"",IF(I645=TRUE,"Preços OK na Faixa 4","ERRO Preços na Faixa 4"),"Lançar Preços na Faixa 4")</f>
        <v>Lançar Preços na Faixa 4</v>
      </c>
    </row>
    <row r="646" spans="1:16" ht="25.5">
      <c r="A646" s="14">
        <v>5</v>
      </c>
      <c r="B646" s="15" t="s">
        <v>5</v>
      </c>
      <c r="C646" s="19"/>
      <c r="D646" s="19"/>
      <c r="E646" s="19"/>
      <c r="F646" s="19"/>
      <c r="G646" s="10">
        <f t="shared" si="186"/>
        <v>0</v>
      </c>
      <c r="H646" s="75"/>
      <c r="I646" s="51" t="str">
        <f t="shared" si="187"/>
        <v/>
      </c>
      <c r="J646" s="4"/>
      <c r="K646" s="40" t="str">
        <f t="shared" si="188"/>
        <v>Lançar Preço Coluna (A) Faixa 1</v>
      </c>
      <c r="L646" s="40" t="str">
        <f t="shared" si="189"/>
        <v>Lançar Preço Coluna (B) Faixa 1</v>
      </c>
      <c r="M646" s="40" t="str">
        <f t="shared" si="190"/>
        <v>Lançar Preço Coluna (C) Faixa 1</v>
      </c>
      <c r="N646" s="40" t="str">
        <f t="shared" si="191"/>
        <v>Lançar Preço Coluna (D) Faixa 1</v>
      </c>
      <c r="O646" s="33"/>
      <c r="P646" s="31" t="str">
        <f>IF(F646&lt;&gt;"",IF(I646=TRUE,"Preços OK na Faixa 5","ERRO Preços na Faixa 5"),"Lançar Preços na Faixa 5")</f>
        <v>Lançar Preços na Faixa 5</v>
      </c>
    </row>
    <row r="647" spans="1:16" ht="25.5">
      <c r="A647" s="11">
        <v>6</v>
      </c>
      <c r="B647" s="12" t="s">
        <v>6</v>
      </c>
      <c r="C647" s="19"/>
      <c r="D647" s="19"/>
      <c r="E647" s="19"/>
      <c r="F647" s="19"/>
      <c r="G647" s="10">
        <f t="shared" si="186"/>
        <v>0</v>
      </c>
      <c r="H647" s="75"/>
      <c r="I647" s="51" t="str">
        <f t="shared" si="187"/>
        <v/>
      </c>
      <c r="J647" s="4"/>
      <c r="K647" s="40" t="str">
        <f t="shared" si="188"/>
        <v>Lançar Preço Coluna (A) Faixa 1</v>
      </c>
      <c r="L647" s="40" t="str">
        <f t="shared" si="189"/>
        <v>Lançar Preço Coluna (B) Faixa 1</v>
      </c>
      <c r="M647" s="40" t="str">
        <f t="shared" si="190"/>
        <v>Lançar Preço Coluna (C) Faixa 1</v>
      </c>
      <c r="N647" s="40" t="str">
        <f t="shared" si="191"/>
        <v>Lançar Preço Coluna (D) Faixa 1</v>
      </c>
      <c r="O647" s="33"/>
      <c r="P647" s="31" t="str">
        <f>IF(F647&lt;&gt;"",IF(I647=TRUE,"Preços OK na Faixa 6","ERRO Preços na Faixa 6"),"Lançar Preços na Faixa 6")</f>
        <v>Lançar Preços na Faixa 6</v>
      </c>
    </row>
    <row r="648" spans="1:16" ht="25.5">
      <c r="A648" s="11">
        <v>7</v>
      </c>
      <c r="B648" s="12" t="s">
        <v>7</v>
      </c>
      <c r="C648" s="19"/>
      <c r="D648" s="19"/>
      <c r="E648" s="19"/>
      <c r="F648" s="19"/>
      <c r="G648" s="10">
        <f t="shared" si="186"/>
        <v>0</v>
      </c>
      <c r="H648" s="75"/>
      <c r="I648" s="51" t="str">
        <f t="shared" si="187"/>
        <v/>
      </c>
      <c r="J648" s="4"/>
      <c r="K648" s="40" t="str">
        <f t="shared" si="188"/>
        <v>Lançar Preço Coluna (A) Faixa 1</v>
      </c>
      <c r="L648" s="40" t="str">
        <f t="shared" si="189"/>
        <v>Lançar Preço Coluna (B) Faixa 1</v>
      </c>
      <c r="M648" s="40" t="str">
        <f t="shared" si="190"/>
        <v>Lançar Preço Coluna (C) Faixa 1</v>
      </c>
      <c r="N648" s="40" t="str">
        <f t="shared" si="191"/>
        <v>Lançar Preço Coluna (D) Faixa 1</v>
      </c>
      <c r="O648" s="33"/>
      <c r="P648" s="31" t="str">
        <f>IF(F648&lt;&gt;"",IF(I648=TRUE,"Preços OK na Faixa 7","ERRO Preços na Faixa 7"),"Lançar Preços na Faixa 7")</f>
        <v>Lançar Preços na Faixa 7</v>
      </c>
    </row>
    <row r="649" spans="1:16" ht="25.5">
      <c r="A649" s="11">
        <v>8</v>
      </c>
      <c r="B649" s="12" t="s">
        <v>8</v>
      </c>
      <c r="C649" s="19"/>
      <c r="D649" s="19"/>
      <c r="E649" s="19"/>
      <c r="F649" s="19"/>
      <c r="G649" s="10">
        <f t="shared" si="186"/>
        <v>0</v>
      </c>
      <c r="H649" s="75"/>
      <c r="I649" s="51" t="str">
        <f t="shared" si="187"/>
        <v/>
      </c>
      <c r="J649" s="4"/>
      <c r="K649" s="40" t="str">
        <f t="shared" si="188"/>
        <v>Lançar Preço Coluna (A) Faixa 1</v>
      </c>
      <c r="L649" s="40" t="str">
        <f t="shared" si="189"/>
        <v>Lançar Preço Coluna (B) Faixa 1</v>
      </c>
      <c r="M649" s="40" t="str">
        <f t="shared" si="190"/>
        <v>Lançar Preço Coluna (C) Faixa 1</v>
      </c>
      <c r="N649" s="40" t="str">
        <f t="shared" si="191"/>
        <v>Lançar Preço Coluna (D) Faixa 1</v>
      </c>
      <c r="O649" s="33"/>
      <c r="P649" s="31" t="str">
        <f>IF(F649&lt;&gt;"",IF(I649=TRUE,"Preços OK na Faixa 8","ERRO Preços na Faixa 8"),"Lançar Preços na Faixa 8")</f>
        <v>Lançar Preços na Faixa 8</v>
      </c>
    </row>
    <row r="650" spans="1:16" ht="25.5">
      <c r="A650" s="11">
        <v>9</v>
      </c>
      <c r="B650" s="12" t="s">
        <v>9</v>
      </c>
      <c r="C650" s="19"/>
      <c r="D650" s="19"/>
      <c r="E650" s="19"/>
      <c r="F650" s="19"/>
      <c r="G650" s="10">
        <f t="shared" si="186"/>
        <v>0</v>
      </c>
      <c r="H650" s="75"/>
      <c r="I650" s="51" t="str">
        <f t="shared" si="187"/>
        <v/>
      </c>
      <c r="J650" s="4"/>
      <c r="K650" s="40" t="str">
        <f t="shared" si="188"/>
        <v>Lançar Preço Coluna (A) Faixa 1</v>
      </c>
      <c r="L650" s="40" t="str">
        <f t="shared" si="189"/>
        <v>Lançar Preço Coluna (B) Faixa 1</v>
      </c>
      <c r="M650" s="40" t="str">
        <f t="shared" si="190"/>
        <v>Lançar Preço Coluna (C) Faixa 1</v>
      </c>
      <c r="N650" s="40" t="str">
        <f t="shared" si="191"/>
        <v>Lançar Preço Coluna (D) Faixa 1</v>
      </c>
      <c r="O650" s="33"/>
      <c r="P650" s="31" t="str">
        <f>IF(F650&lt;&gt;"",IF(I650=TRUE,"Preços OK na Faixa 9","ERRO Preços na Faixa 9"),"Lançar Preços na Faixa 9")</f>
        <v>Lançar Preços na Faixa 9</v>
      </c>
    </row>
    <row r="651" spans="1:16" ht="25.5">
      <c r="A651" s="11">
        <v>10</v>
      </c>
      <c r="B651" s="12" t="s">
        <v>10</v>
      </c>
      <c r="C651" s="19"/>
      <c r="D651" s="19"/>
      <c r="E651" s="19"/>
      <c r="F651" s="19"/>
      <c r="G651" s="10">
        <f t="shared" si="186"/>
        <v>0</v>
      </c>
      <c r="H651" s="75"/>
      <c r="I651" s="51" t="str">
        <f t="shared" si="187"/>
        <v/>
      </c>
      <c r="J651" s="4"/>
      <c r="K651" s="40" t="str">
        <f t="shared" si="188"/>
        <v>Lançar Preço Coluna (A) Faixa 1</v>
      </c>
      <c r="L651" s="40" t="str">
        <f t="shared" si="189"/>
        <v>Lançar Preço Coluna (B) Faixa 1</v>
      </c>
      <c r="M651" s="40" t="str">
        <f t="shared" si="190"/>
        <v>Lançar Preço Coluna (C) Faixa 1</v>
      </c>
      <c r="N651" s="40" t="str">
        <f t="shared" si="191"/>
        <v>Lançar Preço Coluna (D) Faixa 1</v>
      </c>
      <c r="O651" s="33"/>
      <c r="P651" s="31" t="str">
        <f>IF(F651&lt;&gt;"",IF(I651=TRUE,"Preços OK na Faixa 10","ERRO Preços na Faixa 10"),"Lançar Preços na Faixa 10")</f>
        <v>Lançar Preços na Faixa 10</v>
      </c>
    </row>
    <row r="652" spans="1:16" ht="25.5">
      <c r="A652" s="11">
        <v>11</v>
      </c>
      <c r="B652" s="12" t="s">
        <v>11</v>
      </c>
      <c r="C652" s="19"/>
      <c r="D652" s="19"/>
      <c r="E652" s="19"/>
      <c r="F652" s="19"/>
      <c r="G652" s="10">
        <f t="shared" si="186"/>
        <v>0</v>
      </c>
      <c r="H652" s="75"/>
      <c r="I652" s="51" t="str">
        <f t="shared" si="187"/>
        <v/>
      </c>
      <c r="J652" s="4"/>
      <c r="K652" s="40" t="str">
        <f t="shared" si="188"/>
        <v>Lançar Preço Coluna (A) Faixa 1</v>
      </c>
      <c r="L652" s="40" t="str">
        <f t="shared" si="189"/>
        <v>Lançar Preço Coluna (B) Faixa 1</v>
      </c>
      <c r="M652" s="40" t="str">
        <f t="shared" si="190"/>
        <v>Lançar Preço Coluna (C) Faixa 1</v>
      </c>
      <c r="N652" s="40" t="str">
        <f t="shared" si="191"/>
        <v>Lançar Preço Coluna (D) Faixa 1</v>
      </c>
      <c r="O652" s="33"/>
      <c r="P652" s="31" t="str">
        <f>IF(F652&lt;&gt;"",IF(I652=TRUE,"Preços OK na Faixa 11","ERRO Preços na Faixa 11"),"Lançar Preços na Faixa 11")</f>
        <v>Lançar Preços na Faixa 11</v>
      </c>
    </row>
    <row r="653" spans="1:16" ht="25.5">
      <c r="A653" s="11">
        <v>12</v>
      </c>
      <c r="B653" s="12" t="s">
        <v>12</v>
      </c>
      <c r="C653" s="19"/>
      <c r="D653" s="19"/>
      <c r="E653" s="19"/>
      <c r="F653" s="19"/>
      <c r="G653" s="10">
        <f t="shared" si="186"/>
        <v>0</v>
      </c>
      <c r="H653" s="75"/>
      <c r="I653" s="51" t="str">
        <f t="shared" si="187"/>
        <v/>
      </c>
      <c r="J653" s="4"/>
      <c r="K653" s="40" t="str">
        <f t="shared" si="188"/>
        <v>Lançar Preço Coluna (A) Faixa 1</v>
      </c>
      <c r="L653" s="40" t="str">
        <f t="shared" si="189"/>
        <v>Lançar Preço Coluna (B) Faixa 1</v>
      </c>
      <c r="M653" s="40" t="str">
        <f t="shared" si="190"/>
        <v>Lançar Preço Coluna (C) Faixa 1</v>
      </c>
      <c r="N653" s="40" t="str">
        <f t="shared" si="191"/>
        <v>Lançar Preço Coluna (D) Faixa 1</v>
      </c>
      <c r="O653" s="33"/>
      <c r="P653" s="36" t="str">
        <f>IF(F653&lt;&gt;"",IF(I653=TRUE,"Preços OK na Faixa 12","ERRO Preços na Faixa 12"),"Lançar Preços na Faixa 12")</f>
        <v>Lançar Preços na Faixa 12</v>
      </c>
    </row>
    <row r="654" spans="1:16" ht="26.25" thickBot="1">
      <c r="A654" s="46">
        <v>13</v>
      </c>
      <c r="B654" s="47" t="s">
        <v>13</v>
      </c>
      <c r="C654" s="48"/>
      <c r="D654" s="48"/>
      <c r="E654" s="48"/>
      <c r="F654" s="48"/>
      <c r="G654" s="49">
        <f t="shared" si="186"/>
        <v>0</v>
      </c>
      <c r="H654" s="75">
        <f>SUM(G642:G654)</f>
        <v>0</v>
      </c>
      <c r="I654" s="51" t="str">
        <f t="shared" si="187"/>
        <v/>
      </c>
      <c r="J654" s="4"/>
      <c r="K654" s="40" t="str">
        <f t="shared" si="188"/>
        <v>Lançar Preço Coluna (A) Faixa 1</v>
      </c>
      <c r="L654" s="40" t="str">
        <f t="shared" si="189"/>
        <v>Lançar Preço Coluna (B) Faixa 1</v>
      </c>
      <c r="M654" s="40" t="str">
        <f t="shared" si="190"/>
        <v>Lançar Preço Coluna (C) Faixa 1</v>
      </c>
      <c r="N654" s="40" t="str">
        <f t="shared" si="191"/>
        <v>Lançar Preço Coluna (D) Faixa 1</v>
      </c>
      <c r="O654" s="39"/>
      <c r="P654" s="36" t="str">
        <f>IF(F654&lt;&gt;"",IF(I654=TRUE,"Preços OK na Faixa 13","ERRO Preços na Faixa 13"),"Lançar Preços na Faixa 13")</f>
        <v>Lançar Preços na Faixa 13</v>
      </c>
    </row>
    <row r="655" spans="1:16" ht="21.75" customHeight="1" thickBot="1">
      <c r="A655" s="6"/>
      <c r="B655" s="4"/>
      <c r="C655" s="4"/>
      <c r="D655" s="4"/>
      <c r="E655" s="4"/>
      <c r="F655" s="4"/>
      <c r="G655" s="4"/>
      <c r="H655" s="74"/>
      <c r="L655" s="1"/>
    </row>
    <row r="656" spans="1:16" s="63" customFormat="1" ht="30.75" customHeight="1" thickBot="1">
      <c r="A656" s="152" t="s">
        <v>65</v>
      </c>
      <c r="B656" s="153"/>
      <c r="C656" s="153"/>
      <c r="D656" s="153"/>
      <c r="E656" s="154"/>
      <c r="F656" s="154"/>
      <c r="G656" s="155"/>
      <c r="H656" s="58"/>
      <c r="I656" s="62"/>
      <c r="J656" s="64"/>
      <c r="K656" s="145" t="s">
        <v>50</v>
      </c>
      <c r="L656" s="145"/>
      <c r="M656" s="145"/>
      <c r="N656" s="145"/>
      <c r="O656" s="61"/>
      <c r="P656" s="147" t="s">
        <v>51</v>
      </c>
    </row>
    <row r="657" spans="1:16" ht="75" customHeight="1" thickBot="1">
      <c r="A657" s="156" t="s">
        <v>107</v>
      </c>
      <c r="B657" s="157"/>
      <c r="C657" s="157"/>
      <c r="D657" s="157"/>
      <c r="E657" s="157"/>
      <c r="F657" s="157"/>
      <c r="G657" s="158"/>
      <c r="H657" s="53"/>
      <c r="K657" s="145"/>
      <c r="L657" s="145"/>
      <c r="M657" s="145"/>
      <c r="N657" s="145"/>
      <c r="O657" s="18"/>
      <c r="P657" s="147"/>
    </row>
    <row r="658" spans="1:16" ht="13.5" customHeight="1" thickBot="1">
      <c r="A658" s="127" t="s">
        <v>37</v>
      </c>
      <c r="B658" s="127" t="s">
        <v>36</v>
      </c>
      <c r="C658" s="130" t="s">
        <v>45</v>
      </c>
      <c r="D658" s="131"/>
      <c r="E658" s="131"/>
      <c r="F658" s="132"/>
      <c r="G658" s="133" t="s">
        <v>89</v>
      </c>
      <c r="H658" s="54"/>
      <c r="K658" s="145"/>
      <c r="L658" s="145"/>
      <c r="M658" s="145"/>
      <c r="N658" s="145"/>
      <c r="O658" s="18"/>
      <c r="P658" s="147"/>
    </row>
    <row r="659" spans="1:16" ht="13.5" thickBot="1">
      <c r="A659" s="128"/>
      <c r="B659" s="128"/>
      <c r="C659" s="21" t="s">
        <v>41</v>
      </c>
      <c r="D659" s="20" t="s">
        <v>42</v>
      </c>
      <c r="E659" s="20" t="s">
        <v>43</v>
      </c>
      <c r="F659" s="20" t="s">
        <v>44</v>
      </c>
      <c r="G659" s="134"/>
      <c r="H659" s="54"/>
      <c r="K659" s="145"/>
      <c r="L659" s="145"/>
      <c r="M659" s="145"/>
      <c r="N659" s="145"/>
      <c r="O659" s="18"/>
      <c r="P659" s="147"/>
    </row>
    <row r="660" spans="1:16" ht="41.25" thickBot="1">
      <c r="A660" s="129"/>
      <c r="B660" s="129"/>
      <c r="C660" s="43" t="s">
        <v>87</v>
      </c>
      <c r="D660" s="44" t="s">
        <v>47</v>
      </c>
      <c r="E660" s="44" t="s">
        <v>88</v>
      </c>
      <c r="F660" s="44" t="s">
        <v>49</v>
      </c>
      <c r="G660" s="135"/>
      <c r="H660" s="54"/>
      <c r="K660" s="146"/>
      <c r="L660" s="146"/>
      <c r="M660" s="146"/>
      <c r="N660" s="146"/>
      <c r="O660" s="32"/>
      <c r="P660" s="148"/>
    </row>
    <row r="661" spans="1:16" ht="25.5">
      <c r="A661" s="8">
        <v>1</v>
      </c>
      <c r="B661" s="9" t="s">
        <v>1</v>
      </c>
      <c r="C661" s="19"/>
      <c r="D661" s="19"/>
      <c r="E661" s="19"/>
      <c r="F661" s="19"/>
      <c r="G661" s="10">
        <f t="shared" ref="G661:G673" si="192">SUM(C661:D661)</f>
        <v>0</v>
      </c>
      <c r="H661" s="75"/>
      <c r="I661" s="51" t="str">
        <f t="shared" ref="I661:I673" si="193">IF(C661&lt;&gt;0,AND(D661&lt;C661,E661&lt;D661,F661&lt;E661),"")</f>
        <v/>
      </c>
      <c r="J661" s="4"/>
      <c r="K661" s="40" t="str">
        <f>IF(C661&lt;&gt;0,IF(AND(C661&lt;C642),"Preço Ok Coluna (A) Faixa 1","ERRO Preço Coluna (A) Faixa 1"),"Lançar Preço Coluna (A) Faixa 1")</f>
        <v>Lançar Preço Coluna (A) Faixa 1</v>
      </c>
      <c r="L661" s="40" t="str">
        <f>IF(D661&lt;&gt;0,IF(AND(D661&lt;D642),"Preço Ok Coluna (B) Faixa 1","ERRO Preço Coluna (B) Faixa 1"),"Lançar Preço Coluna (B) Faixa 1")</f>
        <v>Lançar Preço Coluna (B) Faixa 1</v>
      </c>
      <c r="M661" s="40" t="str">
        <f>IF(E661&lt;&gt;0,IF(AND(E661&lt;E642),"Preço Ok Coluna (C) Faixa 1","ERRO Preço Coluna (C) Faixa 1"),"Lançar Preço Coluna (C) Faixa 1")</f>
        <v>Lançar Preço Coluna (C) Faixa 1</v>
      </c>
      <c r="N661" s="40" t="str">
        <f>IF(F661&lt;&gt;0,IF(AND(F661&lt;F642),"Preço Ok Coluna (D) Faixa 1","ERRO Preço Coluna (D) Faixa 1"),"Lançar Preço Coluna (D) Faixa 1")</f>
        <v>Lançar Preço Coluna (D) Faixa 1</v>
      </c>
      <c r="O661" s="40"/>
      <c r="P661" s="31" t="str">
        <f>IF(F661&lt;&gt;"",IF(I661=TRUE,"Preços OK na Faixa 1","ERRO Preços na Faixa 1"),"Lançar Preços na Faixa 1")</f>
        <v>Lançar Preços na Faixa 1</v>
      </c>
    </row>
    <row r="662" spans="1:16" ht="25.5">
      <c r="A662" s="11">
        <v>2</v>
      </c>
      <c r="B662" s="12" t="s">
        <v>2</v>
      </c>
      <c r="C662" s="19"/>
      <c r="D662" s="19"/>
      <c r="E662" s="19"/>
      <c r="F662" s="19"/>
      <c r="G662" s="10">
        <f t="shared" si="192"/>
        <v>0</v>
      </c>
      <c r="H662" s="75"/>
      <c r="I662" s="51" t="str">
        <f t="shared" si="193"/>
        <v/>
      </c>
      <c r="J662" s="4"/>
      <c r="K662" s="40" t="str">
        <f>IF(C662&lt;&gt;0,IF(AND(C662&lt;C643),"Preço Ok Coluna (A) Faixa 1","ERRO Preço Coluna (A) Faixa 1"),"Lançar Preço Coluna (A) Faixa 1")</f>
        <v>Lançar Preço Coluna (A) Faixa 1</v>
      </c>
      <c r="L662" s="40" t="str">
        <f>IF(D662&lt;&gt;0,IF(AND(D662&lt;D643),"Preço Ok Coluna (B) Faixa 1","ERRO Preço Coluna (B) Faixa 1"),"Lançar Preço Coluna (B) Faixa 1")</f>
        <v>Lançar Preço Coluna (B) Faixa 1</v>
      </c>
      <c r="M662" s="40" t="str">
        <f>IF(E662&lt;&gt;0,IF(AND(E662&lt;E643),"Preço Ok Coluna (C) Faixa 1","ERRO Preço Coluna (C) Faixa 1"),"Lançar Preço Coluna (C) Faixa 1")</f>
        <v>Lançar Preço Coluna (C) Faixa 1</v>
      </c>
      <c r="N662" s="40" t="str">
        <f>IF(F662&lt;&gt;0,IF(AND(F662&lt;F643),"Preço Ok Coluna (D) Faixa 1","ERRO Preço Coluna (D) Faixa 1"),"Lançar Preço Coluna (D) Faixa 1")</f>
        <v>Lançar Preço Coluna (D) Faixa 1</v>
      </c>
      <c r="O662" s="33"/>
      <c r="P662" s="31" t="str">
        <f>IF(F662&lt;&gt;"",IF(I662=TRUE,"Preços OK na Faixa 2","ERRO Preços na Faixa 2"),"Lançar Preços na Faixa 2")</f>
        <v>Lançar Preços na Faixa 2</v>
      </c>
    </row>
    <row r="663" spans="1:16" ht="25.5">
      <c r="A663" s="11">
        <v>3</v>
      </c>
      <c r="B663" s="12" t="s">
        <v>3</v>
      </c>
      <c r="C663" s="19"/>
      <c r="D663" s="19"/>
      <c r="E663" s="19"/>
      <c r="F663" s="19"/>
      <c r="G663" s="10">
        <f t="shared" si="192"/>
        <v>0</v>
      </c>
      <c r="H663" s="75"/>
      <c r="I663" s="51" t="str">
        <f t="shared" si="193"/>
        <v/>
      </c>
      <c r="J663" s="4"/>
      <c r="K663" s="40" t="str">
        <f t="shared" ref="K663:K673" si="194">IF(C663&lt;&gt;0,IF(AND(C663&lt;C644),"Preço Ok Coluna (A) Faixa 1","ERRO Preço Coluna (A) Faixa 1"),"Lançar Preço Coluna (A) Faixa 1")</f>
        <v>Lançar Preço Coluna (A) Faixa 1</v>
      </c>
      <c r="L663" s="40" t="str">
        <f t="shared" ref="L663:L673" si="195">IF(D663&lt;&gt;0,IF(AND(D663&lt;D644),"Preço Ok Coluna (B) Faixa 1","ERRO Preço Coluna (B) Faixa 1"),"Lançar Preço Coluna (B) Faixa 1")</f>
        <v>Lançar Preço Coluna (B) Faixa 1</v>
      </c>
      <c r="M663" s="40" t="str">
        <f t="shared" ref="M663:M673" si="196">IF(E663&lt;&gt;0,IF(AND(E663&lt;E644),"Preço Ok Coluna (C) Faixa 1","ERRO Preço Coluna (C) Faixa 1"),"Lançar Preço Coluna (C) Faixa 1")</f>
        <v>Lançar Preço Coluna (C) Faixa 1</v>
      </c>
      <c r="N663" s="40" t="str">
        <f t="shared" ref="N663:N673" si="197">IF(F663&lt;&gt;0,IF(AND(F663&lt;F644),"Preço Ok Coluna (D) Faixa 1","ERRO Preço Coluna (D) Faixa 1"),"Lançar Preço Coluna (D) Faixa 1")</f>
        <v>Lançar Preço Coluna (D) Faixa 1</v>
      </c>
      <c r="O663" s="33"/>
      <c r="P663" s="31" t="str">
        <f>IF(F663&lt;&gt;"",IF(I663=TRUE,"Preços OK na Faixa 3","ERRO Preços na Faixa 3"),"Lançar Preços na Faixa 3")</f>
        <v>Lançar Preços na Faixa 3</v>
      </c>
    </row>
    <row r="664" spans="1:16" ht="25.5">
      <c r="A664" s="11">
        <v>4</v>
      </c>
      <c r="B664" s="12" t="s">
        <v>4</v>
      </c>
      <c r="C664" s="19"/>
      <c r="D664" s="19"/>
      <c r="E664" s="19"/>
      <c r="F664" s="19"/>
      <c r="G664" s="10">
        <f t="shared" si="192"/>
        <v>0</v>
      </c>
      <c r="H664" s="75"/>
      <c r="I664" s="51" t="str">
        <f t="shared" si="193"/>
        <v/>
      </c>
      <c r="J664" s="4"/>
      <c r="K664" s="40" t="str">
        <f t="shared" si="194"/>
        <v>Lançar Preço Coluna (A) Faixa 1</v>
      </c>
      <c r="L664" s="40" t="str">
        <f t="shared" si="195"/>
        <v>Lançar Preço Coluna (B) Faixa 1</v>
      </c>
      <c r="M664" s="40" t="str">
        <f t="shared" si="196"/>
        <v>Lançar Preço Coluna (C) Faixa 1</v>
      </c>
      <c r="N664" s="40" t="str">
        <f t="shared" si="197"/>
        <v>Lançar Preço Coluna (D) Faixa 1</v>
      </c>
      <c r="O664" s="33"/>
      <c r="P664" s="31" t="str">
        <f>IF(F664&lt;&gt;"",IF(I664=TRUE,"Preços OK na Faixa 4","ERRO Preços na Faixa 4"),"Lançar Preços na Faixa 4")</f>
        <v>Lançar Preços na Faixa 4</v>
      </c>
    </row>
    <row r="665" spans="1:16" ht="25.5">
      <c r="A665" s="11">
        <v>5</v>
      </c>
      <c r="B665" s="12" t="s">
        <v>5</v>
      </c>
      <c r="C665" s="19"/>
      <c r="D665" s="19"/>
      <c r="E665" s="19"/>
      <c r="F665" s="19"/>
      <c r="G665" s="10">
        <f t="shared" si="192"/>
        <v>0</v>
      </c>
      <c r="H665" s="75"/>
      <c r="I665" s="51" t="str">
        <f t="shared" si="193"/>
        <v/>
      </c>
      <c r="J665" s="4"/>
      <c r="K665" s="40" t="str">
        <f t="shared" si="194"/>
        <v>Lançar Preço Coluna (A) Faixa 1</v>
      </c>
      <c r="L665" s="40" t="str">
        <f t="shared" si="195"/>
        <v>Lançar Preço Coluna (B) Faixa 1</v>
      </c>
      <c r="M665" s="40" t="str">
        <f t="shared" si="196"/>
        <v>Lançar Preço Coluna (C) Faixa 1</v>
      </c>
      <c r="N665" s="40" t="str">
        <f t="shared" si="197"/>
        <v>Lançar Preço Coluna (D) Faixa 1</v>
      </c>
      <c r="O665" s="33"/>
      <c r="P665" s="31" t="str">
        <f>IF(F665&lt;&gt;"",IF(I665=TRUE,"Preços OK na Faixa 5","ERRO Preços na Faixa 5"),"Lançar Preços na Faixa 5")</f>
        <v>Lançar Preços na Faixa 5</v>
      </c>
    </row>
    <row r="666" spans="1:16" ht="25.5">
      <c r="A666" s="11">
        <v>6</v>
      </c>
      <c r="B666" s="12" t="s">
        <v>6</v>
      </c>
      <c r="C666" s="19"/>
      <c r="D666" s="19"/>
      <c r="E666" s="19"/>
      <c r="F666" s="19"/>
      <c r="G666" s="10">
        <f t="shared" si="192"/>
        <v>0</v>
      </c>
      <c r="H666" s="75"/>
      <c r="I666" s="51" t="str">
        <f t="shared" si="193"/>
        <v/>
      </c>
      <c r="J666" s="4"/>
      <c r="K666" s="40" t="str">
        <f t="shared" si="194"/>
        <v>Lançar Preço Coluna (A) Faixa 1</v>
      </c>
      <c r="L666" s="40" t="str">
        <f t="shared" si="195"/>
        <v>Lançar Preço Coluna (B) Faixa 1</v>
      </c>
      <c r="M666" s="40" t="str">
        <f t="shared" si="196"/>
        <v>Lançar Preço Coluna (C) Faixa 1</v>
      </c>
      <c r="N666" s="40" t="str">
        <f t="shared" si="197"/>
        <v>Lançar Preço Coluna (D) Faixa 1</v>
      </c>
      <c r="O666" s="33"/>
      <c r="P666" s="31" t="str">
        <f>IF(F666&lt;&gt;"",IF(I666=TRUE,"Preços OK na Faixa 6","ERRO Preços na Faixa 6"),"Lançar Preços na Faixa 6")</f>
        <v>Lançar Preços na Faixa 6</v>
      </c>
    </row>
    <row r="667" spans="1:16" ht="25.5">
      <c r="A667" s="11">
        <v>7</v>
      </c>
      <c r="B667" s="12" t="s">
        <v>7</v>
      </c>
      <c r="C667" s="19"/>
      <c r="D667" s="19"/>
      <c r="E667" s="19"/>
      <c r="F667" s="19"/>
      <c r="G667" s="10">
        <f t="shared" si="192"/>
        <v>0</v>
      </c>
      <c r="H667" s="75"/>
      <c r="I667" s="51" t="str">
        <f t="shared" si="193"/>
        <v/>
      </c>
      <c r="J667" s="4"/>
      <c r="K667" s="40" t="str">
        <f t="shared" si="194"/>
        <v>Lançar Preço Coluna (A) Faixa 1</v>
      </c>
      <c r="L667" s="40" t="str">
        <f t="shared" si="195"/>
        <v>Lançar Preço Coluna (B) Faixa 1</v>
      </c>
      <c r="M667" s="40" t="str">
        <f t="shared" si="196"/>
        <v>Lançar Preço Coluna (C) Faixa 1</v>
      </c>
      <c r="N667" s="40" t="str">
        <f t="shared" si="197"/>
        <v>Lançar Preço Coluna (D) Faixa 1</v>
      </c>
      <c r="O667" s="33"/>
      <c r="P667" s="31" t="str">
        <f>IF(F667&lt;&gt;"",IF(I667=TRUE,"Preços OK na Faixa 7","ERRO Preços na Faixa 7"),"Lançar Preços na Faixa 7")</f>
        <v>Lançar Preços na Faixa 7</v>
      </c>
    </row>
    <row r="668" spans="1:16" ht="25.5">
      <c r="A668" s="11">
        <v>8</v>
      </c>
      <c r="B668" s="12" t="s">
        <v>8</v>
      </c>
      <c r="C668" s="19"/>
      <c r="D668" s="19"/>
      <c r="E668" s="19"/>
      <c r="F668" s="19"/>
      <c r="G668" s="10">
        <f t="shared" si="192"/>
        <v>0</v>
      </c>
      <c r="H668" s="75"/>
      <c r="I668" s="51" t="str">
        <f t="shared" si="193"/>
        <v/>
      </c>
      <c r="J668" s="4"/>
      <c r="K668" s="40" t="str">
        <f t="shared" si="194"/>
        <v>Lançar Preço Coluna (A) Faixa 1</v>
      </c>
      <c r="L668" s="40" t="str">
        <f t="shared" si="195"/>
        <v>Lançar Preço Coluna (B) Faixa 1</v>
      </c>
      <c r="M668" s="40" t="str">
        <f t="shared" si="196"/>
        <v>Lançar Preço Coluna (C) Faixa 1</v>
      </c>
      <c r="N668" s="40" t="str">
        <f t="shared" si="197"/>
        <v>Lançar Preço Coluna (D) Faixa 1</v>
      </c>
      <c r="O668" s="33"/>
      <c r="P668" s="31" t="str">
        <f>IF(F668&lt;&gt;"",IF(I668=TRUE,"Preços OK na Faixa 8","ERRO Preços na Faixa 8"),"Lançar Preços na Faixa 8")</f>
        <v>Lançar Preços na Faixa 8</v>
      </c>
    </row>
    <row r="669" spans="1:16" ht="25.5">
      <c r="A669" s="11">
        <v>9</v>
      </c>
      <c r="B669" s="12" t="s">
        <v>9</v>
      </c>
      <c r="C669" s="19"/>
      <c r="D669" s="19"/>
      <c r="E669" s="19"/>
      <c r="F669" s="19"/>
      <c r="G669" s="10">
        <f t="shared" si="192"/>
        <v>0</v>
      </c>
      <c r="H669" s="75"/>
      <c r="I669" s="51" t="str">
        <f t="shared" si="193"/>
        <v/>
      </c>
      <c r="J669" s="4"/>
      <c r="K669" s="40" t="str">
        <f t="shared" si="194"/>
        <v>Lançar Preço Coluna (A) Faixa 1</v>
      </c>
      <c r="L669" s="40" t="str">
        <f t="shared" si="195"/>
        <v>Lançar Preço Coluna (B) Faixa 1</v>
      </c>
      <c r="M669" s="40" t="str">
        <f t="shared" si="196"/>
        <v>Lançar Preço Coluna (C) Faixa 1</v>
      </c>
      <c r="N669" s="40" t="str">
        <f t="shared" si="197"/>
        <v>Lançar Preço Coluna (D) Faixa 1</v>
      </c>
      <c r="O669" s="33"/>
      <c r="P669" s="31" t="str">
        <f>IF(F669&lt;&gt;"",IF(I669=TRUE,"Preços OK na Faixa 9","ERRO Preços na Faixa 9"),"Lançar Preços na Faixa 9")</f>
        <v>Lançar Preços na Faixa 9</v>
      </c>
    </row>
    <row r="670" spans="1:16" ht="25.5">
      <c r="A670" s="11">
        <v>10</v>
      </c>
      <c r="B670" s="12" t="s">
        <v>10</v>
      </c>
      <c r="C670" s="19"/>
      <c r="D670" s="19"/>
      <c r="E670" s="19"/>
      <c r="F670" s="19"/>
      <c r="G670" s="10">
        <f t="shared" si="192"/>
        <v>0</v>
      </c>
      <c r="H670" s="75"/>
      <c r="I670" s="51" t="str">
        <f t="shared" si="193"/>
        <v/>
      </c>
      <c r="J670" s="4"/>
      <c r="K670" s="40" t="str">
        <f t="shared" si="194"/>
        <v>Lançar Preço Coluna (A) Faixa 1</v>
      </c>
      <c r="L670" s="40" t="str">
        <f t="shared" si="195"/>
        <v>Lançar Preço Coluna (B) Faixa 1</v>
      </c>
      <c r="M670" s="40" t="str">
        <f t="shared" si="196"/>
        <v>Lançar Preço Coluna (C) Faixa 1</v>
      </c>
      <c r="N670" s="40" t="str">
        <f t="shared" si="197"/>
        <v>Lançar Preço Coluna (D) Faixa 1</v>
      </c>
      <c r="O670" s="33"/>
      <c r="P670" s="31" t="str">
        <f>IF(F670&lt;&gt;"",IF(I670=TRUE,"Preços OK na Faixa 10","ERRO Preços na Faixa 10"),"Lançar Preços na Faixa 10")</f>
        <v>Lançar Preços na Faixa 10</v>
      </c>
    </row>
    <row r="671" spans="1:16" ht="25.5">
      <c r="A671" s="11">
        <v>11</v>
      </c>
      <c r="B671" s="12" t="s">
        <v>11</v>
      </c>
      <c r="C671" s="19"/>
      <c r="D671" s="19"/>
      <c r="E671" s="19"/>
      <c r="F671" s="19"/>
      <c r="G671" s="10">
        <f t="shared" si="192"/>
        <v>0</v>
      </c>
      <c r="H671" s="75"/>
      <c r="I671" s="51" t="str">
        <f t="shared" si="193"/>
        <v/>
      </c>
      <c r="J671" s="4"/>
      <c r="K671" s="40" t="str">
        <f t="shared" si="194"/>
        <v>Lançar Preço Coluna (A) Faixa 1</v>
      </c>
      <c r="L671" s="40" t="str">
        <f t="shared" si="195"/>
        <v>Lançar Preço Coluna (B) Faixa 1</v>
      </c>
      <c r="M671" s="40" t="str">
        <f t="shared" si="196"/>
        <v>Lançar Preço Coluna (C) Faixa 1</v>
      </c>
      <c r="N671" s="40" t="str">
        <f t="shared" si="197"/>
        <v>Lançar Preço Coluna (D) Faixa 1</v>
      </c>
      <c r="O671" s="33"/>
      <c r="P671" s="31" t="str">
        <f>IF(F671&lt;&gt;"",IF(I671=TRUE,"Preços OK na Faixa 11","ERRO Preços na Faixa 11"),"Lançar Preços na Faixa 11")</f>
        <v>Lançar Preços na Faixa 11</v>
      </c>
    </row>
    <row r="672" spans="1:16" ht="25.5">
      <c r="A672" s="11">
        <v>12</v>
      </c>
      <c r="B672" s="12" t="s">
        <v>12</v>
      </c>
      <c r="C672" s="19"/>
      <c r="D672" s="19"/>
      <c r="E672" s="19"/>
      <c r="F672" s="19"/>
      <c r="G672" s="10">
        <f t="shared" si="192"/>
        <v>0</v>
      </c>
      <c r="H672" s="75"/>
      <c r="I672" s="51" t="str">
        <f t="shared" si="193"/>
        <v/>
      </c>
      <c r="J672" s="4"/>
      <c r="K672" s="40" t="str">
        <f t="shared" si="194"/>
        <v>Lançar Preço Coluna (A) Faixa 1</v>
      </c>
      <c r="L672" s="40" t="str">
        <f t="shared" si="195"/>
        <v>Lançar Preço Coluna (B) Faixa 1</v>
      </c>
      <c r="M672" s="40" t="str">
        <f t="shared" si="196"/>
        <v>Lançar Preço Coluna (C) Faixa 1</v>
      </c>
      <c r="N672" s="40" t="str">
        <f t="shared" si="197"/>
        <v>Lançar Preço Coluna (D) Faixa 1</v>
      </c>
      <c r="O672" s="33"/>
      <c r="P672" s="36" t="str">
        <f>IF(F672&lt;&gt;"",IF(I672=TRUE,"Preços OK na Faixa 12","ERRO Preços na Faixa 12"),"Lançar Preços na Faixa 12")</f>
        <v>Lançar Preços na Faixa 12</v>
      </c>
    </row>
    <row r="673" spans="1:16" ht="26.25" thickBot="1">
      <c r="A673" s="46">
        <v>13</v>
      </c>
      <c r="B673" s="47" t="s">
        <v>13</v>
      </c>
      <c r="C673" s="48"/>
      <c r="D673" s="48"/>
      <c r="E673" s="48"/>
      <c r="F673" s="48"/>
      <c r="G673" s="49">
        <f t="shared" si="192"/>
        <v>0</v>
      </c>
      <c r="H673" s="75">
        <f>SUM(G661:G673)</f>
        <v>0</v>
      </c>
      <c r="I673" s="51" t="str">
        <f t="shared" si="193"/>
        <v/>
      </c>
      <c r="J673" s="4"/>
      <c r="K673" s="40" t="str">
        <f t="shared" si="194"/>
        <v>Lançar Preço Coluna (A) Faixa 1</v>
      </c>
      <c r="L673" s="40" t="str">
        <f t="shared" si="195"/>
        <v>Lançar Preço Coluna (B) Faixa 1</v>
      </c>
      <c r="M673" s="40" t="str">
        <f t="shared" si="196"/>
        <v>Lançar Preço Coluna (C) Faixa 1</v>
      </c>
      <c r="N673" s="40" t="str">
        <f t="shared" si="197"/>
        <v>Lançar Preço Coluna (D) Faixa 1</v>
      </c>
      <c r="O673" s="39"/>
      <c r="P673" s="36" t="str">
        <f>IF(F673&lt;&gt;"",IF(I673=TRUE,"Preços OK na Faixa 13","ERRO Preços na Faixa 13"),"Lançar Preços na Faixa 13")</f>
        <v>Lançar Preços na Faixa 13</v>
      </c>
    </row>
    <row r="674" spans="1:16" ht="21.75" customHeight="1" thickBot="1">
      <c r="A674" s="6"/>
      <c r="B674" s="4"/>
      <c r="C674" s="4"/>
      <c r="D674" s="4"/>
      <c r="E674" s="4"/>
      <c r="F674" s="4"/>
      <c r="G674" s="4"/>
      <c r="H674" s="74"/>
      <c r="L674" s="1"/>
    </row>
    <row r="675" spans="1:16" s="63" customFormat="1" ht="30.75" customHeight="1" thickBot="1">
      <c r="A675" s="152" t="s">
        <v>66</v>
      </c>
      <c r="B675" s="153"/>
      <c r="C675" s="153"/>
      <c r="D675" s="153"/>
      <c r="E675" s="154"/>
      <c r="F675" s="154"/>
      <c r="G675" s="155"/>
      <c r="H675" s="58"/>
      <c r="I675" s="62"/>
      <c r="J675" s="64"/>
      <c r="K675" s="145" t="s">
        <v>50</v>
      </c>
      <c r="L675" s="145"/>
      <c r="M675" s="145"/>
      <c r="N675" s="145"/>
      <c r="O675" s="61"/>
      <c r="P675" s="147" t="s">
        <v>51</v>
      </c>
    </row>
    <row r="676" spans="1:16" ht="66" customHeight="1" thickBot="1">
      <c r="A676" s="156" t="s">
        <v>108</v>
      </c>
      <c r="B676" s="157"/>
      <c r="C676" s="157"/>
      <c r="D676" s="157"/>
      <c r="E676" s="157"/>
      <c r="F676" s="157"/>
      <c r="G676" s="158"/>
      <c r="H676" s="53"/>
      <c r="K676" s="145"/>
      <c r="L676" s="145"/>
      <c r="M676" s="145"/>
      <c r="N676" s="145"/>
      <c r="O676" s="18"/>
      <c r="P676" s="147"/>
    </row>
    <row r="677" spans="1:16" ht="13.5" customHeight="1" thickBot="1">
      <c r="A677" s="127" t="s">
        <v>37</v>
      </c>
      <c r="B677" s="127" t="s">
        <v>36</v>
      </c>
      <c r="C677" s="130" t="s">
        <v>45</v>
      </c>
      <c r="D677" s="131"/>
      <c r="E677" s="131"/>
      <c r="F677" s="132"/>
      <c r="G677" s="133" t="s">
        <v>89</v>
      </c>
      <c r="H677" s="54"/>
      <c r="K677" s="145"/>
      <c r="L677" s="145"/>
      <c r="M677" s="145"/>
      <c r="N677" s="145"/>
      <c r="O677" s="18"/>
      <c r="P677" s="147"/>
    </row>
    <row r="678" spans="1:16" ht="13.5" thickBot="1">
      <c r="A678" s="128"/>
      <c r="B678" s="128"/>
      <c r="C678" s="21" t="s">
        <v>41</v>
      </c>
      <c r="D678" s="20" t="s">
        <v>42</v>
      </c>
      <c r="E678" s="20" t="s">
        <v>43</v>
      </c>
      <c r="F678" s="20" t="s">
        <v>44</v>
      </c>
      <c r="G678" s="134"/>
      <c r="H678" s="54"/>
      <c r="K678" s="145"/>
      <c r="L678" s="145"/>
      <c r="M678" s="145"/>
      <c r="N678" s="145"/>
      <c r="O678" s="18"/>
      <c r="P678" s="147"/>
    </row>
    <row r="679" spans="1:16" ht="41.25" thickBot="1">
      <c r="A679" s="129"/>
      <c r="B679" s="129"/>
      <c r="C679" s="43" t="s">
        <v>87</v>
      </c>
      <c r="D679" s="44" t="s">
        <v>47</v>
      </c>
      <c r="E679" s="44" t="s">
        <v>88</v>
      </c>
      <c r="F679" s="44" t="s">
        <v>49</v>
      </c>
      <c r="G679" s="135"/>
      <c r="H679" s="54"/>
      <c r="K679" s="146"/>
      <c r="L679" s="146"/>
      <c r="M679" s="146"/>
      <c r="N679" s="146"/>
      <c r="O679" s="32"/>
      <c r="P679" s="148"/>
    </row>
    <row r="680" spans="1:16" ht="25.5">
      <c r="A680" s="8">
        <v>1</v>
      </c>
      <c r="B680" s="9" t="s">
        <v>1</v>
      </c>
      <c r="C680" s="19"/>
      <c r="D680" s="19"/>
      <c r="E680" s="19"/>
      <c r="F680" s="19"/>
      <c r="G680" s="10">
        <f t="shared" ref="G680:G692" si="198">SUM(C680:D680)</f>
        <v>0</v>
      </c>
      <c r="H680" s="75"/>
      <c r="I680" s="51" t="str">
        <f t="shared" ref="I680:I692" si="199">IF(C680&lt;&gt;0,AND(D680&lt;C680,E680&lt;D680,F680&lt;E680),"")</f>
        <v/>
      </c>
      <c r="J680" s="4"/>
      <c r="K680" s="40" t="str">
        <f>IF(C680&lt;&gt;0,IF(AND(C680&lt;C661),"Preço Ok Coluna (A) Faixa 1","ERRO Preço Coluna (A) Faixa 1"),"Lançar Preço Coluna (A) Faixa 1")</f>
        <v>Lançar Preço Coluna (A) Faixa 1</v>
      </c>
      <c r="L680" s="40" t="str">
        <f>IF(D680&lt;&gt;0,IF(AND(D680&lt;D661),"Preço Ok Coluna (B) Faixa 1","ERRO Preço Coluna (B) Faixa 1"),"Lançar Preço Coluna (B) Faixa 1")</f>
        <v>Lançar Preço Coluna (B) Faixa 1</v>
      </c>
      <c r="M680" s="40" t="str">
        <f>IF(E680&lt;&gt;0,IF(AND(E680&lt;E661),"Preço Ok Coluna (C) Faixa 1","ERRO Preço Coluna (C) Faixa 1"),"Lançar Preço Coluna (C) Faixa 1")</f>
        <v>Lançar Preço Coluna (C) Faixa 1</v>
      </c>
      <c r="N680" s="40" t="str">
        <f>IF(F680&lt;&gt;0,IF(AND(F680&lt;F661),"Preço Ok Coluna (D) Faixa 1","ERRO Preço Coluna (D) Faixa 1"),"Lançar Preço Coluna (D) Faixa 1")</f>
        <v>Lançar Preço Coluna (D) Faixa 1</v>
      </c>
      <c r="O680" s="40"/>
      <c r="P680" s="31" t="str">
        <f>IF(F680&lt;&gt;"",IF(I680=TRUE,"Preços OK na Faixa 1","ERRO Preços na Faixa 1"),"Lançar Preços na Faixa 1")</f>
        <v>Lançar Preços na Faixa 1</v>
      </c>
    </row>
    <row r="681" spans="1:16" ht="25.5">
      <c r="A681" s="11">
        <v>2</v>
      </c>
      <c r="B681" s="12" t="s">
        <v>2</v>
      </c>
      <c r="C681" s="19"/>
      <c r="D681" s="19"/>
      <c r="E681" s="19"/>
      <c r="F681" s="19"/>
      <c r="G681" s="10">
        <f t="shared" si="198"/>
        <v>0</v>
      </c>
      <c r="H681" s="75"/>
      <c r="I681" s="51" t="str">
        <f t="shared" si="199"/>
        <v/>
      </c>
      <c r="J681" s="4"/>
      <c r="K681" s="40" t="str">
        <f>IF(C681&lt;&gt;0,IF(AND(C681&lt;C662),"Preço Ok Coluna (A) Faixa 1","ERRO Preço Coluna (A) Faixa 1"),"Lançar Preço Coluna (A) Faixa 1")</f>
        <v>Lançar Preço Coluna (A) Faixa 1</v>
      </c>
      <c r="L681" s="40" t="str">
        <f>IF(D681&lt;&gt;0,IF(AND(D681&lt;D662),"Preço Ok Coluna (B) Faixa 1","ERRO Preço Coluna (B) Faixa 1"),"Lançar Preço Coluna (B) Faixa 1")</f>
        <v>Lançar Preço Coluna (B) Faixa 1</v>
      </c>
      <c r="M681" s="40" t="str">
        <f>IF(E681&lt;&gt;0,IF(AND(E681&lt;E662),"Preço Ok Coluna (C) Faixa 1","ERRO Preço Coluna (C) Faixa 1"),"Lançar Preço Coluna (C) Faixa 1")</f>
        <v>Lançar Preço Coluna (C) Faixa 1</v>
      </c>
      <c r="N681" s="40" t="str">
        <f>IF(F681&lt;&gt;0,IF(AND(F681&lt;F662),"Preço Ok Coluna (D) Faixa 1","ERRO Preço Coluna (D) Faixa 1"),"Lançar Preço Coluna (D) Faixa 1")</f>
        <v>Lançar Preço Coluna (D) Faixa 1</v>
      </c>
      <c r="O681" s="33"/>
      <c r="P681" s="31" t="str">
        <f>IF(F681&lt;&gt;"",IF(I681=TRUE,"Preços OK na Faixa 2","ERRO Preços na Faixa 2"),"Lançar Preços na Faixa 2")</f>
        <v>Lançar Preços na Faixa 2</v>
      </c>
    </row>
    <row r="682" spans="1:16" ht="25.5">
      <c r="A682" s="11">
        <v>3</v>
      </c>
      <c r="B682" s="12" t="s">
        <v>3</v>
      </c>
      <c r="C682" s="19"/>
      <c r="D682" s="19"/>
      <c r="E682" s="19"/>
      <c r="F682" s="19"/>
      <c r="G682" s="10">
        <f t="shared" si="198"/>
        <v>0</v>
      </c>
      <c r="H682" s="75"/>
      <c r="I682" s="51" t="str">
        <f t="shared" si="199"/>
        <v/>
      </c>
      <c r="J682" s="4"/>
      <c r="K682" s="40" t="str">
        <f t="shared" ref="K682:K692" si="200">IF(C682&lt;&gt;0,IF(AND(C682&lt;C663),"Preço Ok Coluna (A) Faixa 1","ERRO Preço Coluna (A) Faixa 1"),"Lançar Preço Coluna (A) Faixa 1")</f>
        <v>Lançar Preço Coluna (A) Faixa 1</v>
      </c>
      <c r="L682" s="40" t="str">
        <f t="shared" ref="L682:L692" si="201">IF(D682&lt;&gt;0,IF(AND(D682&lt;D663),"Preço Ok Coluna (B) Faixa 1","ERRO Preço Coluna (B) Faixa 1"),"Lançar Preço Coluna (B) Faixa 1")</f>
        <v>Lançar Preço Coluna (B) Faixa 1</v>
      </c>
      <c r="M682" s="40" t="str">
        <f t="shared" ref="M682:M692" si="202">IF(E682&lt;&gt;0,IF(AND(E682&lt;E663),"Preço Ok Coluna (C) Faixa 1","ERRO Preço Coluna (C) Faixa 1"),"Lançar Preço Coluna (C) Faixa 1")</f>
        <v>Lançar Preço Coluna (C) Faixa 1</v>
      </c>
      <c r="N682" s="40" t="str">
        <f t="shared" ref="N682:N692" si="203">IF(F682&lt;&gt;0,IF(AND(F682&lt;F663),"Preço Ok Coluna (D) Faixa 1","ERRO Preço Coluna (D) Faixa 1"),"Lançar Preço Coluna (D) Faixa 1")</f>
        <v>Lançar Preço Coluna (D) Faixa 1</v>
      </c>
      <c r="O682" s="33"/>
      <c r="P682" s="31" t="str">
        <f>IF(F682&lt;&gt;"",IF(I682=TRUE,"Preços OK na Faixa 3","ERRO Preços na Faixa 3"),"Lançar Preços na Faixa 3")</f>
        <v>Lançar Preços na Faixa 3</v>
      </c>
    </row>
    <row r="683" spans="1:16" ht="25.5">
      <c r="A683" s="11">
        <v>4</v>
      </c>
      <c r="B683" s="12" t="s">
        <v>4</v>
      </c>
      <c r="C683" s="19"/>
      <c r="D683" s="19"/>
      <c r="E683" s="19"/>
      <c r="F683" s="19"/>
      <c r="G683" s="10">
        <f t="shared" si="198"/>
        <v>0</v>
      </c>
      <c r="H683" s="75"/>
      <c r="I683" s="51" t="str">
        <f t="shared" si="199"/>
        <v/>
      </c>
      <c r="J683" s="4"/>
      <c r="K683" s="40" t="str">
        <f t="shared" si="200"/>
        <v>Lançar Preço Coluna (A) Faixa 1</v>
      </c>
      <c r="L683" s="40" t="str">
        <f t="shared" si="201"/>
        <v>Lançar Preço Coluna (B) Faixa 1</v>
      </c>
      <c r="M683" s="40" t="str">
        <f t="shared" si="202"/>
        <v>Lançar Preço Coluna (C) Faixa 1</v>
      </c>
      <c r="N683" s="40" t="str">
        <f t="shared" si="203"/>
        <v>Lançar Preço Coluna (D) Faixa 1</v>
      </c>
      <c r="O683" s="33"/>
      <c r="P683" s="31" t="str">
        <f>IF(F683&lt;&gt;"",IF(I683=TRUE,"Preços OK na Faixa 4","ERRO Preços na Faixa 4"),"Lançar Preços na Faixa 4")</f>
        <v>Lançar Preços na Faixa 4</v>
      </c>
    </row>
    <row r="684" spans="1:16" ht="25.5">
      <c r="A684" s="11">
        <v>5</v>
      </c>
      <c r="B684" s="12" t="s">
        <v>5</v>
      </c>
      <c r="C684" s="19"/>
      <c r="D684" s="19"/>
      <c r="E684" s="19"/>
      <c r="F684" s="19"/>
      <c r="G684" s="10">
        <f t="shared" si="198"/>
        <v>0</v>
      </c>
      <c r="H684" s="75"/>
      <c r="I684" s="51" t="str">
        <f t="shared" si="199"/>
        <v/>
      </c>
      <c r="J684" s="4"/>
      <c r="K684" s="40" t="str">
        <f t="shared" si="200"/>
        <v>Lançar Preço Coluna (A) Faixa 1</v>
      </c>
      <c r="L684" s="40" t="str">
        <f t="shared" si="201"/>
        <v>Lançar Preço Coluna (B) Faixa 1</v>
      </c>
      <c r="M684" s="40" t="str">
        <f t="shared" si="202"/>
        <v>Lançar Preço Coluna (C) Faixa 1</v>
      </c>
      <c r="N684" s="40" t="str">
        <f t="shared" si="203"/>
        <v>Lançar Preço Coluna (D) Faixa 1</v>
      </c>
      <c r="O684" s="33"/>
      <c r="P684" s="31" t="str">
        <f>IF(F684&lt;&gt;"",IF(I684=TRUE,"Preços OK na Faixa 5","ERRO Preços na Faixa 5"),"Lançar Preços na Faixa 5")</f>
        <v>Lançar Preços na Faixa 5</v>
      </c>
    </row>
    <row r="685" spans="1:16" ht="25.5">
      <c r="A685" s="11">
        <v>6</v>
      </c>
      <c r="B685" s="12" t="s">
        <v>6</v>
      </c>
      <c r="C685" s="19"/>
      <c r="D685" s="19"/>
      <c r="E685" s="19"/>
      <c r="F685" s="19"/>
      <c r="G685" s="10">
        <f t="shared" si="198"/>
        <v>0</v>
      </c>
      <c r="H685" s="75"/>
      <c r="I685" s="51" t="str">
        <f t="shared" si="199"/>
        <v/>
      </c>
      <c r="J685" s="4"/>
      <c r="K685" s="40" t="str">
        <f t="shared" si="200"/>
        <v>Lançar Preço Coluna (A) Faixa 1</v>
      </c>
      <c r="L685" s="40" t="str">
        <f t="shared" si="201"/>
        <v>Lançar Preço Coluna (B) Faixa 1</v>
      </c>
      <c r="M685" s="40" t="str">
        <f t="shared" si="202"/>
        <v>Lançar Preço Coluna (C) Faixa 1</v>
      </c>
      <c r="N685" s="40" t="str">
        <f t="shared" si="203"/>
        <v>Lançar Preço Coluna (D) Faixa 1</v>
      </c>
      <c r="O685" s="33"/>
      <c r="P685" s="31" t="str">
        <f>IF(F685&lt;&gt;"",IF(I685=TRUE,"Preços OK na Faixa 6","ERRO Preços na Faixa 6"),"Lançar Preços na Faixa 6")</f>
        <v>Lançar Preços na Faixa 6</v>
      </c>
    </row>
    <row r="686" spans="1:16" ht="25.5">
      <c r="A686" s="11">
        <v>7</v>
      </c>
      <c r="B686" s="12" t="s">
        <v>7</v>
      </c>
      <c r="C686" s="19"/>
      <c r="D686" s="19"/>
      <c r="E686" s="19"/>
      <c r="F686" s="19"/>
      <c r="G686" s="10">
        <f t="shared" si="198"/>
        <v>0</v>
      </c>
      <c r="H686" s="75"/>
      <c r="I686" s="51" t="str">
        <f t="shared" si="199"/>
        <v/>
      </c>
      <c r="J686" s="4"/>
      <c r="K686" s="40" t="str">
        <f t="shared" si="200"/>
        <v>Lançar Preço Coluna (A) Faixa 1</v>
      </c>
      <c r="L686" s="40" t="str">
        <f t="shared" si="201"/>
        <v>Lançar Preço Coluna (B) Faixa 1</v>
      </c>
      <c r="M686" s="40" t="str">
        <f t="shared" si="202"/>
        <v>Lançar Preço Coluna (C) Faixa 1</v>
      </c>
      <c r="N686" s="40" t="str">
        <f t="shared" si="203"/>
        <v>Lançar Preço Coluna (D) Faixa 1</v>
      </c>
      <c r="O686" s="33"/>
      <c r="P686" s="31" t="str">
        <f>IF(F686&lt;&gt;"",IF(I686=TRUE,"Preços OK na Faixa 7","ERRO Preços na Faixa 7"),"Lançar Preços na Faixa 7")</f>
        <v>Lançar Preços na Faixa 7</v>
      </c>
    </row>
    <row r="687" spans="1:16" ht="25.5">
      <c r="A687" s="11">
        <v>8</v>
      </c>
      <c r="B687" s="12" t="s">
        <v>8</v>
      </c>
      <c r="C687" s="19"/>
      <c r="D687" s="19"/>
      <c r="E687" s="19"/>
      <c r="F687" s="19"/>
      <c r="G687" s="10">
        <f t="shared" si="198"/>
        <v>0</v>
      </c>
      <c r="H687" s="75"/>
      <c r="I687" s="51" t="str">
        <f t="shared" si="199"/>
        <v/>
      </c>
      <c r="J687" s="4"/>
      <c r="K687" s="40" t="str">
        <f t="shared" si="200"/>
        <v>Lançar Preço Coluna (A) Faixa 1</v>
      </c>
      <c r="L687" s="40" t="str">
        <f t="shared" si="201"/>
        <v>Lançar Preço Coluna (B) Faixa 1</v>
      </c>
      <c r="M687" s="40" t="str">
        <f t="shared" si="202"/>
        <v>Lançar Preço Coluna (C) Faixa 1</v>
      </c>
      <c r="N687" s="40" t="str">
        <f t="shared" si="203"/>
        <v>Lançar Preço Coluna (D) Faixa 1</v>
      </c>
      <c r="O687" s="33"/>
      <c r="P687" s="31" t="str">
        <f>IF(F687&lt;&gt;"",IF(I687=TRUE,"Preços OK na Faixa 8","ERRO Preços na Faixa 8"),"Lançar Preços na Faixa 8")</f>
        <v>Lançar Preços na Faixa 8</v>
      </c>
    </row>
    <row r="688" spans="1:16" ht="25.5">
      <c r="A688" s="11">
        <v>9</v>
      </c>
      <c r="B688" s="12" t="s">
        <v>9</v>
      </c>
      <c r="C688" s="19"/>
      <c r="D688" s="19"/>
      <c r="E688" s="19"/>
      <c r="F688" s="19"/>
      <c r="G688" s="10">
        <f t="shared" si="198"/>
        <v>0</v>
      </c>
      <c r="H688" s="75"/>
      <c r="I688" s="51" t="str">
        <f t="shared" si="199"/>
        <v/>
      </c>
      <c r="J688" s="4"/>
      <c r="K688" s="40" t="str">
        <f t="shared" si="200"/>
        <v>Lançar Preço Coluna (A) Faixa 1</v>
      </c>
      <c r="L688" s="40" t="str">
        <f t="shared" si="201"/>
        <v>Lançar Preço Coluna (B) Faixa 1</v>
      </c>
      <c r="M688" s="40" t="str">
        <f t="shared" si="202"/>
        <v>Lançar Preço Coluna (C) Faixa 1</v>
      </c>
      <c r="N688" s="40" t="str">
        <f t="shared" si="203"/>
        <v>Lançar Preço Coluna (D) Faixa 1</v>
      </c>
      <c r="O688" s="33"/>
      <c r="P688" s="31" t="str">
        <f>IF(F688&lt;&gt;"",IF(I688=TRUE,"Preços OK na Faixa 9","ERRO Preços na Faixa 9"),"Lançar Preços na Faixa 9")</f>
        <v>Lançar Preços na Faixa 9</v>
      </c>
    </row>
    <row r="689" spans="1:16" ht="25.5">
      <c r="A689" s="11">
        <v>10</v>
      </c>
      <c r="B689" s="12" t="s">
        <v>10</v>
      </c>
      <c r="C689" s="19"/>
      <c r="D689" s="19"/>
      <c r="E689" s="19"/>
      <c r="F689" s="19"/>
      <c r="G689" s="10">
        <f t="shared" si="198"/>
        <v>0</v>
      </c>
      <c r="H689" s="75"/>
      <c r="I689" s="51" t="str">
        <f t="shared" si="199"/>
        <v/>
      </c>
      <c r="J689" s="4"/>
      <c r="K689" s="40" t="str">
        <f t="shared" si="200"/>
        <v>Lançar Preço Coluna (A) Faixa 1</v>
      </c>
      <c r="L689" s="40" t="str">
        <f t="shared" si="201"/>
        <v>Lançar Preço Coluna (B) Faixa 1</v>
      </c>
      <c r="M689" s="40" t="str">
        <f t="shared" si="202"/>
        <v>Lançar Preço Coluna (C) Faixa 1</v>
      </c>
      <c r="N689" s="40" t="str">
        <f t="shared" si="203"/>
        <v>Lançar Preço Coluna (D) Faixa 1</v>
      </c>
      <c r="O689" s="33"/>
      <c r="P689" s="31" t="str">
        <f>IF(F689&lt;&gt;"",IF(I689=TRUE,"Preços OK na Faixa 10","ERRO Preços na Faixa 10"),"Lançar Preços na Faixa 10")</f>
        <v>Lançar Preços na Faixa 10</v>
      </c>
    </row>
    <row r="690" spans="1:16" ht="25.5">
      <c r="A690" s="11">
        <v>11</v>
      </c>
      <c r="B690" s="12" t="s">
        <v>11</v>
      </c>
      <c r="C690" s="19"/>
      <c r="D690" s="19"/>
      <c r="E690" s="19"/>
      <c r="F690" s="19"/>
      <c r="G690" s="10">
        <f t="shared" si="198"/>
        <v>0</v>
      </c>
      <c r="H690" s="75"/>
      <c r="I690" s="51" t="str">
        <f t="shared" si="199"/>
        <v/>
      </c>
      <c r="J690" s="4"/>
      <c r="K690" s="40" t="str">
        <f t="shared" si="200"/>
        <v>Lançar Preço Coluna (A) Faixa 1</v>
      </c>
      <c r="L690" s="40" t="str">
        <f t="shared" si="201"/>
        <v>Lançar Preço Coluna (B) Faixa 1</v>
      </c>
      <c r="M690" s="40" t="str">
        <f t="shared" si="202"/>
        <v>Lançar Preço Coluna (C) Faixa 1</v>
      </c>
      <c r="N690" s="40" t="str">
        <f t="shared" si="203"/>
        <v>Lançar Preço Coluna (D) Faixa 1</v>
      </c>
      <c r="O690" s="33"/>
      <c r="P690" s="31" t="str">
        <f>IF(F690&lt;&gt;"",IF(I690=TRUE,"Preços OK na Faixa 11","ERRO Preços na Faixa 11"),"Lançar Preços na Faixa 11")</f>
        <v>Lançar Preços na Faixa 11</v>
      </c>
    </row>
    <row r="691" spans="1:16" ht="25.5">
      <c r="A691" s="11">
        <v>12</v>
      </c>
      <c r="B691" s="12" t="s">
        <v>12</v>
      </c>
      <c r="C691" s="19"/>
      <c r="D691" s="19"/>
      <c r="E691" s="19"/>
      <c r="F691" s="19"/>
      <c r="G691" s="10">
        <f t="shared" si="198"/>
        <v>0</v>
      </c>
      <c r="H691" s="75"/>
      <c r="I691" s="51" t="str">
        <f t="shared" si="199"/>
        <v/>
      </c>
      <c r="J691" s="4"/>
      <c r="K691" s="40" t="str">
        <f t="shared" si="200"/>
        <v>Lançar Preço Coluna (A) Faixa 1</v>
      </c>
      <c r="L691" s="40" t="str">
        <f t="shared" si="201"/>
        <v>Lançar Preço Coluna (B) Faixa 1</v>
      </c>
      <c r="M691" s="40" t="str">
        <f t="shared" si="202"/>
        <v>Lançar Preço Coluna (C) Faixa 1</v>
      </c>
      <c r="N691" s="40" t="str">
        <f t="shared" si="203"/>
        <v>Lançar Preço Coluna (D) Faixa 1</v>
      </c>
      <c r="O691" s="33"/>
      <c r="P691" s="36" t="str">
        <f>IF(F691&lt;&gt;"",IF(I691=TRUE,"Preços OK na Faixa 12","ERRO Preços na Faixa 12"),"Lançar Preços na Faixa 12")</f>
        <v>Lançar Preços na Faixa 12</v>
      </c>
    </row>
    <row r="692" spans="1:16" ht="26.25" thickBot="1">
      <c r="A692" s="46">
        <v>13</v>
      </c>
      <c r="B692" s="47" t="s">
        <v>13</v>
      </c>
      <c r="C692" s="48"/>
      <c r="D692" s="48"/>
      <c r="E692" s="48"/>
      <c r="F692" s="48"/>
      <c r="G692" s="49">
        <f t="shared" si="198"/>
        <v>0</v>
      </c>
      <c r="H692" s="75">
        <f>SUM(G680:G692)</f>
        <v>0</v>
      </c>
      <c r="I692" s="51" t="str">
        <f t="shared" si="199"/>
        <v/>
      </c>
      <c r="J692" s="4"/>
      <c r="K692" s="40" t="str">
        <f t="shared" si="200"/>
        <v>Lançar Preço Coluna (A) Faixa 1</v>
      </c>
      <c r="L692" s="40" t="str">
        <f t="shared" si="201"/>
        <v>Lançar Preço Coluna (B) Faixa 1</v>
      </c>
      <c r="M692" s="40" t="str">
        <f t="shared" si="202"/>
        <v>Lançar Preço Coluna (C) Faixa 1</v>
      </c>
      <c r="N692" s="40" t="str">
        <f t="shared" si="203"/>
        <v>Lançar Preço Coluna (D) Faixa 1</v>
      </c>
      <c r="O692" s="39"/>
      <c r="P692" s="36" t="str">
        <f>IF(F692&lt;&gt;"",IF(I692=TRUE,"Preços OK na Faixa 13","ERRO Preços na Faixa 13"),"Lançar Preços na Faixa 13")</f>
        <v>Lançar Preços na Faixa 13</v>
      </c>
    </row>
    <row r="693" spans="1:16" ht="21.75" customHeight="1">
      <c r="A693" s="30"/>
      <c r="B693" s="30"/>
      <c r="C693" s="30"/>
      <c r="D693" s="30"/>
      <c r="E693" s="30"/>
      <c r="F693" s="30"/>
      <c r="G693" s="30"/>
      <c r="H693" s="30"/>
      <c r="L693" s="1"/>
    </row>
    <row r="694" spans="1:16" ht="81.75" customHeight="1">
      <c r="A694" s="151" t="s">
        <v>109</v>
      </c>
      <c r="B694" s="151"/>
      <c r="C694" s="151"/>
      <c r="D694" s="151"/>
      <c r="E694" s="151"/>
      <c r="F694" s="151"/>
      <c r="G694" s="151"/>
      <c r="H694" s="55"/>
      <c r="L694" s="1"/>
    </row>
    <row r="695" spans="1:16" ht="21.75" customHeight="1" thickBot="1">
      <c r="A695" s="6"/>
      <c r="B695" s="4"/>
      <c r="C695" s="4"/>
      <c r="D695" s="4"/>
      <c r="E695" s="4"/>
      <c r="F695" s="4"/>
      <c r="G695" s="4"/>
      <c r="H695" s="74"/>
      <c r="L695" s="1"/>
    </row>
    <row r="696" spans="1:16" s="63" customFormat="1" ht="30.75" customHeight="1" thickBot="1">
      <c r="A696" s="160" t="s">
        <v>67</v>
      </c>
      <c r="B696" s="161"/>
      <c r="C696" s="161"/>
      <c r="D696" s="161"/>
      <c r="E696" s="162"/>
      <c r="F696" s="162"/>
      <c r="G696" s="163"/>
      <c r="H696" s="58"/>
      <c r="I696" s="62"/>
      <c r="J696" s="64"/>
      <c r="K696" s="145" t="s">
        <v>50</v>
      </c>
      <c r="L696" s="145"/>
      <c r="M696" s="145"/>
      <c r="N696" s="145"/>
      <c r="O696" s="61"/>
      <c r="P696" s="147" t="s">
        <v>51</v>
      </c>
    </row>
    <row r="697" spans="1:16" ht="60.95" customHeight="1" thickBot="1">
      <c r="A697" s="156" t="s">
        <v>110</v>
      </c>
      <c r="B697" s="157"/>
      <c r="C697" s="157"/>
      <c r="D697" s="157"/>
      <c r="E697" s="157"/>
      <c r="F697" s="157"/>
      <c r="G697" s="158"/>
      <c r="H697" s="53"/>
      <c r="K697" s="145"/>
      <c r="L697" s="145"/>
      <c r="M697" s="145"/>
      <c r="N697" s="145"/>
      <c r="O697" s="18"/>
      <c r="P697" s="147"/>
    </row>
    <row r="698" spans="1:16" ht="13.5" customHeight="1" thickBot="1">
      <c r="A698" s="127" t="s">
        <v>37</v>
      </c>
      <c r="B698" s="127" t="s">
        <v>36</v>
      </c>
      <c r="C698" s="130" t="s">
        <v>45</v>
      </c>
      <c r="D698" s="131"/>
      <c r="E698" s="131"/>
      <c r="F698" s="132"/>
      <c r="G698" s="133" t="s">
        <v>89</v>
      </c>
      <c r="H698" s="54"/>
      <c r="K698" s="145"/>
      <c r="L698" s="145"/>
      <c r="M698" s="145"/>
      <c r="N698" s="145"/>
      <c r="O698" s="18"/>
      <c r="P698" s="147"/>
    </row>
    <row r="699" spans="1:16" ht="13.5" thickBot="1">
      <c r="A699" s="128"/>
      <c r="B699" s="128"/>
      <c r="C699" s="21" t="s">
        <v>41</v>
      </c>
      <c r="D699" s="20" t="s">
        <v>42</v>
      </c>
      <c r="E699" s="20" t="s">
        <v>43</v>
      </c>
      <c r="F699" s="20" t="s">
        <v>44</v>
      </c>
      <c r="G699" s="134"/>
      <c r="H699" s="54"/>
      <c r="K699" s="145"/>
      <c r="L699" s="145"/>
      <c r="M699" s="145"/>
      <c r="N699" s="145"/>
      <c r="O699" s="18"/>
      <c r="P699" s="147"/>
    </row>
    <row r="700" spans="1:16" ht="41.25" thickBot="1">
      <c r="A700" s="129"/>
      <c r="B700" s="129"/>
      <c r="C700" s="43" t="s">
        <v>87</v>
      </c>
      <c r="D700" s="44" t="s">
        <v>47</v>
      </c>
      <c r="E700" s="44" t="s">
        <v>88</v>
      </c>
      <c r="F700" s="44" t="s">
        <v>49</v>
      </c>
      <c r="G700" s="135"/>
      <c r="H700" s="54"/>
      <c r="K700" s="146"/>
      <c r="L700" s="146"/>
      <c r="M700" s="146"/>
      <c r="N700" s="146"/>
      <c r="O700" s="32"/>
      <c r="P700" s="148"/>
    </row>
    <row r="701" spans="1:16" ht="25.5">
      <c r="A701" s="22">
        <v>1</v>
      </c>
      <c r="B701" s="26" t="s">
        <v>1</v>
      </c>
      <c r="C701" s="25"/>
      <c r="D701" s="19"/>
      <c r="E701" s="19"/>
      <c r="F701" s="19"/>
      <c r="G701" s="10">
        <f t="shared" ref="G701:G713" si="204">SUM(C701:D701)</f>
        <v>0</v>
      </c>
      <c r="H701" s="75"/>
      <c r="I701" s="51" t="str">
        <f t="shared" ref="I701:I713" si="205">IF(C701&lt;&gt;0,AND(D701&lt;C701,E701&lt;D701,F701&lt;E701),"")</f>
        <v/>
      </c>
      <c r="J701" s="4"/>
      <c r="K701" s="33" t="str">
        <f>IF(C701&lt;&gt;0,"Preço OK Coluna (A) Faixa 1","Lançar Preço Coluna (A) Faixa 1")</f>
        <v>Lançar Preço Coluna (A) Faixa 1</v>
      </c>
      <c r="L701" s="33" t="str">
        <f>IF(D701&lt;&gt;0,"Preço OK Coluna (B) Faixa 1","Lançar Preço Coluna (B) Faixa 1")</f>
        <v>Lançar Preço Coluna (B) Faixa 1</v>
      </c>
      <c r="M701" s="33" t="str">
        <f>IF(E701&lt;&gt;0,"Preço OK Coluna (C) Faixa 1","Lançar Preço Coluna (C) Faixa 1")</f>
        <v>Lançar Preço Coluna (C) Faixa 1</v>
      </c>
      <c r="N701" s="33" t="str">
        <f>IF(F701&lt;&gt;0,"Preço OK Coluna (D) Faixa 1","Lançar Preço Coluna (D) Faixa 1")</f>
        <v>Lançar Preço Coluna (D) Faixa 1</v>
      </c>
      <c r="O701" s="35"/>
      <c r="P701" s="31" t="str">
        <f>IF(F701&lt;&gt;"",IF(I701=TRUE,"Preços OK na Faixa 1","ERRO Preços na Faixa 1"),"Lançar Preços na Faixa 1")</f>
        <v>Lançar Preços na Faixa 1</v>
      </c>
    </row>
    <row r="702" spans="1:16" ht="25.5">
      <c r="A702" s="23">
        <v>2</v>
      </c>
      <c r="B702" s="27" t="s">
        <v>2</v>
      </c>
      <c r="C702" s="25"/>
      <c r="D702" s="19"/>
      <c r="E702" s="19"/>
      <c r="F702" s="19"/>
      <c r="G702" s="10">
        <f t="shared" si="204"/>
        <v>0</v>
      </c>
      <c r="H702" s="75"/>
      <c r="I702" s="51" t="str">
        <f t="shared" si="205"/>
        <v/>
      </c>
      <c r="J702" s="4"/>
      <c r="K702" s="33" t="str">
        <f>IF(C702&lt;&gt;0,IF(AND(C702&lt;C701),"Preço Ok Coluna (A) Faixa 2","ERRO Preço Coluna (A) Faixa 2"),"Lançar Preço Coluna (A) Faixa 2")</f>
        <v>Lançar Preço Coluna (A) Faixa 2</v>
      </c>
      <c r="L702" s="33" t="str">
        <f>IF(D702&lt;&gt;0,IF(AND(D702&lt;D701),"Preço Ok Coluna (B) Faixa 2","ERRO Preço Coluna (B) Faixa 2"),"Lançar Preço Coluna (B) Faixa 2")</f>
        <v>Lançar Preço Coluna (B) Faixa 2</v>
      </c>
      <c r="M702" s="33" t="str">
        <f>IF(E702&lt;&gt;0,IF(AND(E702&lt;E701),"Preço Ok Coluna (C) Faixa 2","ERRO Preço Coluna (C) Faixa 2"),"Lançar Preço Coluna (C) Faixa 2")</f>
        <v>Lançar Preço Coluna (C) Faixa 2</v>
      </c>
      <c r="N702" s="33" t="str">
        <f>IF(F702&lt;&gt;0,IF(AND(F702&lt;F701),"Preço Ok Coluna (D) Faixa 2","ERRO Preço Coluna (D) Faixa 2"),"Lançar Preço Coluna (D) Faixa 2")</f>
        <v>Lançar Preço Coluna (D) Faixa 2</v>
      </c>
      <c r="O702" s="35"/>
      <c r="P702" s="31" t="str">
        <f>IF(F702&lt;&gt;"",IF(I702=TRUE,"Preços OK na Faixa 2","ERRO Preços na Faixa 2"),"Lançar Preços na Faixa 2")</f>
        <v>Lançar Preços na Faixa 2</v>
      </c>
    </row>
    <row r="703" spans="1:16" ht="25.5">
      <c r="A703" s="23">
        <v>3</v>
      </c>
      <c r="B703" s="27" t="s">
        <v>3</v>
      </c>
      <c r="C703" s="25"/>
      <c r="D703" s="19"/>
      <c r="E703" s="19"/>
      <c r="F703" s="19"/>
      <c r="G703" s="10">
        <f t="shared" si="204"/>
        <v>0</v>
      </c>
      <c r="H703" s="75"/>
      <c r="I703" s="51" t="str">
        <f t="shared" si="205"/>
        <v/>
      </c>
      <c r="J703" s="4"/>
      <c r="K703" s="33" t="str">
        <f>IF(C703&lt;&gt;0,IF(AND(C703&lt;C702),"Preço Ok Coluna (A) Faixa 3","ERRO Preço Coluna (A) Faixa 3"),"Lançar Preço Coluna (A) Faixa 3")</f>
        <v>Lançar Preço Coluna (A) Faixa 3</v>
      </c>
      <c r="L703" s="33" t="str">
        <f>IF(D703&lt;&gt;0,IF(AND(D703&lt;D702),"Preço Ok Coluna (B) Faixa 3","ERRO Preço Coluna (B) Faixa 3"),"Lançar Preço Coluna (B) Faixa 3")</f>
        <v>Lançar Preço Coluna (B) Faixa 3</v>
      </c>
      <c r="M703" s="33" t="str">
        <f>IF(E703&lt;&gt;0,IF(AND(E703&lt;E702),"Preço Ok Coluna (C) Faixa 3","ERRO Preço Coluna (C) Faixa 3"),"Lançar Preço Coluna (C) Faixa3")</f>
        <v>Lançar Preço Coluna (C) Faixa3</v>
      </c>
      <c r="N703" s="33" t="str">
        <f>IF(F703&lt;&gt;0,IF(AND(F703&lt;F702),"Preço Ok Coluna (D) Faixa 3","ERRO Preço Coluna (D) Faixa 3"),"Lançar Preço Coluna (D) Faixa 3")</f>
        <v>Lançar Preço Coluna (D) Faixa 3</v>
      </c>
      <c r="O703" s="35"/>
      <c r="P703" s="31" t="str">
        <f>IF(F703&lt;&gt;"",IF(I703=TRUE,"Preços OK na Faixa 3","ERRO Preços na Faixa 3"),"Lançar Preços na Faixa 3")</f>
        <v>Lançar Preços na Faixa 3</v>
      </c>
    </row>
    <row r="704" spans="1:16" ht="25.5">
      <c r="A704" s="23">
        <v>4</v>
      </c>
      <c r="B704" s="27" t="s">
        <v>4</v>
      </c>
      <c r="C704" s="25"/>
      <c r="D704" s="19"/>
      <c r="E704" s="19"/>
      <c r="F704" s="19"/>
      <c r="G704" s="10">
        <f t="shared" si="204"/>
        <v>0</v>
      </c>
      <c r="H704" s="75"/>
      <c r="I704" s="51" t="str">
        <f t="shared" si="205"/>
        <v/>
      </c>
      <c r="J704" s="4"/>
      <c r="K704" s="33" t="str">
        <f>IF(C704&lt;&gt;0,IF(AND(C704&lt;C703),"Preço Ok Coluna (A) Faixa 4","ERRO Preço Coluna (A) Faixa 4"),"Lançar Preço Coluna (A) Faixa 4")</f>
        <v>Lançar Preço Coluna (A) Faixa 4</v>
      </c>
      <c r="L704" s="33" t="str">
        <f>IF(D704&lt;&gt;0,IF(AND(D704&lt;D703),"Preço Ok Coluna (B) Faixa 4","ERRO Preço Coluna (B) Faixa 4"),"Lançar Preço Coluna (B) Faixa 4")</f>
        <v>Lançar Preço Coluna (B) Faixa 4</v>
      </c>
      <c r="M704" s="33" t="str">
        <f>IF(E704&lt;&gt;0,IF(AND(E704&lt;E703),"Preço Ok Coluna (C) Faixa 4","ERRO Preço Coluna (C) Faixa 4"),"Lançar Preço Coluna (C) Faixa 4")</f>
        <v>Lançar Preço Coluna (C) Faixa 4</v>
      </c>
      <c r="N704" s="33" t="str">
        <f>IF(F704&lt;&gt;0,IF(AND(F704&lt;F703),"Preço Ok Coluna (D) Faixa 4","ERRO Preço Coluna (D) Faixa 4"),"Lançar Preço Coluna (D) Faixa 4")</f>
        <v>Lançar Preço Coluna (D) Faixa 4</v>
      </c>
      <c r="O704" s="35"/>
      <c r="P704" s="31" t="str">
        <f>IF(F704&lt;&gt;"",IF(I704=TRUE,"Preços OK na Faixa 4","ERRO Preços na Faixa 4"),"Lançar Preços na Faixa 4")</f>
        <v>Lançar Preços na Faixa 4</v>
      </c>
    </row>
    <row r="705" spans="1:16" ht="25.5">
      <c r="A705" s="23">
        <v>5</v>
      </c>
      <c r="B705" s="27" t="s">
        <v>5</v>
      </c>
      <c r="C705" s="25"/>
      <c r="D705" s="19"/>
      <c r="E705" s="19"/>
      <c r="F705" s="19"/>
      <c r="G705" s="10">
        <f t="shared" si="204"/>
        <v>0</v>
      </c>
      <c r="H705" s="75"/>
      <c r="I705" s="51" t="str">
        <f t="shared" si="205"/>
        <v/>
      </c>
      <c r="J705" s="4"/>
      <c r="K705" s="33" t="str">
        <f>IF(C705&lt;&gt;0,IF(AND(C705&lt;C704),"Preço Ok Coluna (A) Faixa 5","ERRO Preço Coluna (A) Faixa 5"),"Lançar Preço Coluna (A) Faixa 5")</f>
        <v>Lançar Preço Coluna (A) Faixa 5</v>
      </c>
      <c r="L705" s="33" t="str">
        <f>IF(D705&lt;&gt;0,IF(AND(D705&lt;D704),"Preço Ok Coluna (B) Faixa 5","ERRO Preço Coluna (B) Faixa 5"),"Lançar Preço Coluna (B) Faixa 5")</f>
        <v>Lançar Preço Coluna (B) Faixa 5</v>
      </c>
      <c r="M705" s="33" t="str">
        <f>IF(E705&lt;&gt;0,IF(AND(E705&lt;E704),"Preço Ok Coluna (C) Faixa 5","ERRO Preço Coluna (C) Faixa 5"),"Lançar Preço Coluna (C) Faixa 5")</f>
        <v>Lançar Preço Coluna (C) Faixa 5</v>
      </c>
      <c r="N705" s="33" t="str">
        <f>IF(F705&lt;&gt;0,IF(AND(F705&lt;F704),"Preço Ok Coluna (D) Faixa 5","ERRO Preço Coluna (D) Faixa 5"),"Lançar Preço Coluna (D) Faixa 5")</f>
        <v>Lançar Preço Coluna (D) Faixa 5</v>
      </c>
      <c r="O705" s="35"/>
      <c r="P705" s="31" t="str">
        <f>IF(F705&lt;&gt;"",IF(I705=TRUE,"Preços OK na Faixa 5","ERRO Preços na Faixa 5"),"Lançar Preços na Faixa 5")</f>
        <v>Lançar Preços na Faixa 5</v>
      </c>
    </row>
    <row r="706" spans="1:16" ht="25.5">
      <c r="A706" s="23">
        <v>6</v>
      </c>
      <c r="B706" s="27" t="s">
        <v>6</v>
      </c>
      <c r="C706" s="25"/>
      <c r="D706" s="19"/>
      <c r="E706" s="19"/>
      <c r="F706" s="19"/>
      <c r="G706" s="10">
        <f t="shared" si="204"/>
        <v>0</v>
      </c>
      <c r="H706" s="75"/>
      <c r="I706" s="51" t="str">
        <f t="shared" si="205"/>
        <v/>
      </c>
      <c r="J706" s="4"/>
      <c r="K706" s="33" t="str">
        <f>IF(C706&lt;&gt;0,IF(AND(C706&lt;C705),"Preço Ok Coluna (A) Faixa 6","ERRO Preço Coluna (A) Faixa 6"),"Lançar Preço Coluna (A) Faixa 6")</f>
        <v>Lançar Preço Coluna (A) Faixa 6</v>
      </c>
      <c r="L706" s="33" t="str">
        <f>IF(D706&lt;&gt;0,IF(AND(D706&lt;D705),"Preço Ok Coluna (B) Faixa 6","ERRO Preço Coluna (B) Faixa 6"),"Lançar Preço Coluna (B) Faixa 6")</f>
        <v>Lançar Preço Coluna (B) Faixa 6</v>
      </c>
      <c r="M706" s="33" t="str">
        <f>IF(E706&lt;&gt;0,IF(AND(E706&lt;E705),"Preço Ok Coluna (C) Faixa 6","ERRO Preço Coluna (C) Faixa 6"),"Lançar Preço Coluna (C) Faixa 6")</f>
        <v>Lançar Preço Coluna (C) Faixa 6</v>
      </c>
      <c r="N706" s="33" t="str">
        <f>IF(F706&lt;&gt;0,IF(AND(F706&lt;F705),"Preço Ok Coluna (D) Faixa 6","ERRO Preço Coluna (D) Faixa 6"),"Lançar Preço Coluna (D) Faixa 6")</f>
        <v>Lançar Preço Coluna (D) Faixa 6</v>
      </c>
      <c r="O706" s="35"/>
      <c r="P706" s="31" t="str">
        <f>IF(F706&lt;&gt;"",IF(I706=TRUE,"Preços OK na Faixa 6","ERRO Preços na Faixa 6"),"Lançar Preços na Faixa 6")</f>
        <v>Lançar Preços na Faixa 6</v>
      </c>
    </row>
    <row r="707" spans="1:16" ht="25.5">
      <c r="A707" s="23">
        <v>7</v>
      </c>
      <c r="B707" s="27" t="s">
        <v>7</v>
      </c>
      <c r="C707" s="25"/>
      <c r="D707" s="19"/>
      <c r="E707" s="19"/>
      <c r="F707" s="19"/>
      <c r="G707" s="10">
        <f t="shared" si="204"/>
        <v>0</v>
      </c>
      <c r="H707" s="75"/>
      <c r="I707" s="51" t="str">
        <f t="shared" si="205"/>
        <v/>
      </c>
      <c r="J707" s="4"/>
      <c r="K707" s="33" t="str">
        <f>IF(C707&lt;&gt;0,IF(AND(C707&lt;C706),"Preço Ok Coluna (A) Faixa 7","ERRO Preço Coluna (A) Faixa 7"),"Lançar Preço Coluna (A) Faixa 7")</f>
        <v>Lançar Preço Coluna (A) Faixa 7</v>
      </c>
      <c r="L707" s="33" t="str">
        <f>IF(D707&lt;&gt;0,IF(AND(D707&lt;D706),"Preço Ok Coluna (B) Faixa 7","ERRO Preço Coluna (B) Faixa 7"),"Lançar Preço Coluna (B) Faixa 7")</f>
        <v>Lançar Preço Coluna (B) Faixa 7</v>
      </c>
      <c r="M707" s="33" t="str">
        <f>IF(E707&lt;&gt;0,IF(AND(E707&lt;E706),"Preço Ok Coluna (C) Faixa 7","ERRO Preço Coluna (C) Faixa 7"),"Lançar Preço Coluna (C) Faixa 7")</f>
        <v>Lançar Preço Coluna (C) Faixa 7</v>
      </c>
      <c r="N707" s="33" t="str">
        <f>IF(F707&lt;&gt;0,IF(AND(F707&lt;F706),"Preço Ok Coluna (D) Faixa 7","ERRO Preço Coluna (D) Faixa 7"),"Lançar Preço Coluna (D) Faixa 7")</f>
        <v>Lançar Preço Coluna (D) Faixa 7</v>
      </c>
      <c r="O707" s="35"/>
      <c r="P707" s="31" t="str">
        <f>IF(F707&lt;&gt;"",IF(I707=TRUE,"Preços OK na Faixa 7","ERRO Preços na Faixa 7"),"Lançar Preços na Faixa 7")</f>
        <v>Lançar Preços na Faixa 7</v>
      </c>
    </row>
    <row r="708" spans="1:16" ht="25.5">
      <c r="A708" s="23">
        <v>8</v>
      </c>
      <c r="B708" s="27" t="s">
        <v>8</v>
      </c>
      <c r="C708" s="25"/>
      <c r="D708" s="19"/>
      <c r="E708" s="19"/>
      <c r="F708" s="19"/>
      <c r="G708" s="10">
        <f t="shared" si="204"/>
        <v>0</v>
      </c>
      <c r="H708" s="75"/>
      <c r="I708" s="51" t="str">
        <f t="shared" si="205"/>
        <v/>
      </c>
      <c r="J708" s="4"/>
      <c r="K708" s="33" t="str">
        <f>IF(C708&lt;&gt;0,IF(AND(C708&lt;C707),"Preço Ok Coluna (A) Faixa 8","ERRO Preço Coluna (A) Faixa 8"),"Lançar Preço Coluna (A) Faixa 8")</f>
        <v>Lançar Preço Coluna (A) Faixa 8</v>
      </c>
      <c r="L708" s="33" t="str">
        <f>IF(D708&lt;&gt;0,IF(AND(D708&lt;D707),"Preço Ok Coluna (B) Faixa 8","ERRO Preço Coluna (B) Faixa 8"),"Lançar Preço Coluna (B) Faixa 8")</f>
        <v>Lançar Preço Coluna (B) Faixa 8</v>
      </c>
      <c r="M708" s="33" t="str">
        <f>IF(E708&lt;&gt;0,IF(AND(E708&lt;E707),"Preço Ok Coluna (C) Faixa 8","ERRO Preço Coluna (C) Faixa 8"),"Lançar Preço Coluna (C) Faixa 8")</f>
        <v>Lançar Preço Coluna (C) Faixa 8</v>
      </c>
      <c r="N708" s="33" t="str">
        <f>IF(F708&lt;&gt;0,IF(AND(F708&lt;F707),"Preço Ok Coluna (D) Faixa 8","ERRO Preço Coluna (D) Faixa 8"),"Lançar Preço Coluna (D) Faixa 8")</f>
        <v>Lançar Preço Coluna (D) Faixa 8</v>
      </c>
      <c r="O708" s="35"/>
      <c r="P708" s="31" t="str">
        <f>IF(F708&lt;&gt;"",IF(I708=TRUE,"Preços OK na Faixa 8","ERRO Preços na Faixa 8"),"Lançar Preços na Faixa 8")</f>
        <v>Lançar Preços na Faixa 8</v>
      </c>
    </row>
    <row r="709" spans="1:16" ht="25.5">
      <c r="A709" s="23">
        <v>9</v>
      </c>
      <c r="B709" s="27" t="s">
        <v>9</v>
      </c>
      <c r="C709" s="25"/>
      <c r="D709" s="19"/>
      <c r="E709" s="19"/>
      <c r="F709" s="19"/>
      <c r="G709" s="10">
        <f t="shared" si="204"/>
        <v>0</v>
      </c>
      <c r="H709" s="75"/>
      <c r="I709" s="51" t="str">
        <f t="shared" si="205"/>
        <v/>
      </c>
      <c r="J709" s="4"/>
      <c r="K709" s="33" t="str">
        <f>IF(C709&lt;&gt;0,IF(AND(C709&lt;C708),"Preço Ok Coluna (A) Faixa 9","ERRO Preço Coluna (A) Faixa 9"),"Lançar Preço Coluna (A) Faixa 9")</f>
        <v>Lançar Preço Coluna (A) Faixa 9</v>
      </c>
      <c r="L709" s="33" t="str">
        <f>IF(D709&lt;&gt;0,IF(AND(D709&lt;D708),"Preço Ok Coluna (B) Faixa 9","ERRO Preço Coluna (B) Faixa 9"),"Lançar Preço Coluna (B) Faixa 9")</f>
        <v>Lançar Preço Coluna (B) Faixa 9</v>
      </c>
      <c r="M709" s="33" t="str">
        <f>IF(E709&lt;&gt;0,IF(AND(E709&lt;E708),"Preço Ok Coluna (C) Faixa 9","ERRO Preço Coluna (C) Faixa 9"),"Lançar Preço Coluna (C) Faixa 9")</f>
        <v>Lançar Preço Coluna (C) Faixa 9</v>
      </c>
      <c r="N709" s="33" t="str">
        <f>IF(F709&lt;&gt;0,IF(AND(F709&lt;F708),"Preço Ok Coluna (D) Faixa 9","ERRO Preço Coluna (D) Faixa 9"),"Lançar Preço Coluna (D) Faixa 9")</f>
        <v>Lançar Preço Coluna (D) Faixa 9</v>
      </c>
      <c r="O709" s="35"/>
      <c r="P709" s="31" t="str">
        <f>IF(F709&lt;&gt;"",IF(I709=TRUE,"Preços OK na Faixa 9","ERRO Preços na Faixa 9"),"Lançar Preços na Faixa 9")</f>
        <v>Lançar Preços na Faixa 9</v>
      </c>
    </row>
    <row r="710" spans="1:16" ht="25.5">
      <c r="A710" s="23">
        <v>10</v>
      </c>
      <c r="B710" s="27" t="s">
        <v>10</v>
      </c>
      <c r="C710" s="25"/>
      <c r="D710" s="19"/>
      <c r="E710" s="19"/>
      <c r="F710" s="19"/>
      <c r="G710" s="10">
        <f t="shared" si="204"/>
        <v>0</v>
      </c>
      <c r="H710" s="75"/>
      <c r="I710" s="51" t="str">
        <f t="shared" si="205"/>
        <v/>
      </c>
      <c r="J710" s="4"/>
      <c r="K710" s="33" t="str">
        <f>IF(C710&lt;&gt;0,IF(AND(C710&lt;C709),"Preço Ok Coluna (A) Faixa 10","ERRO Preço Coluna (A) Faixa 10"),"Lançar Preço Coluna (A) Faixa 10")</f>
        <v>Lançar Preço Coluna (A) Faixa 10</v>
      </c>
      <c r="L710" s="33" t="str">
        <f>IF(D710&lt;&gt;0,IF(AND(D710&lt;D709),"Preço Ok Coluna (B) Faixa 10","ERRO Preço Coluna (B) Faixa 10"),"Lançar Preço Coluna (B) Faixa 10")</f>
        <v>Lançar Preço Coluna (B) Faixa 10</v>
      </c>
      <c r="M710" s="33" t="str">
        <f>IF(E710&lt;&gt;0,IF(AND(E710&lt;E709),"Preço Ok Coluna (C) Faixa 10","ERRO Preço Coluna (C) Faixa 10"),"Lançar Preço Coluna (C) Faixa 10")</f>
        <v>Lançar Preço Coluna (C) Faixa 10</v>
      </c>
      <c r="N710" s="33" t="str">
        <f>IF(F710&lt;&gt;0,IF(AND(F710&lt;F709),"Preço Ok Coluna (D) Faixa 10","ERRO Preço Coluna (D) Faixa 10"),"Lançar Preço Coluna (D) Faixa 10")</f>
        <v>Lançar Preço Coluna (D) Faixa 10</v>
      </c>
      <c r="O710" s="35"/>
      <c r="P710" s="31" t="str">
        <f>IF(F710&lt;&gt;"",IF(I710=TRUE,"Preços OK na Faixa 10","ERRO Preços na Faixa 10"),"Lançar Preços na Faixa 10")</f>
        <v>Lançar Preços na Faixa 10</v>
      </c>
    </row>
    <row r="711" spans="1:16" ht="25.5">
      <c r="A711" s="23">
        <v>11</v>
      </c>
      <c r="B711" s="27" t="s">
        <v>11</v>
      </c>
      <c r="C711" s="25"/>
      <c r="D711" s="19"/>
      <c r="E711" s="19"/>
      <c r="F711" s="19"/>
      <c r="G711" s="10">
        <f t="shared" si="204"/>
        <v>0</v>
      </c>
      <c r="H711" s="75"/>
      <c r="I711" s="51" t="str">
        <f t="shared" si="205"/>
        <v/>
      </c>
      <c r="J711" s="4"/>
      <c r="K711" s="33" t="str">
        <f>IF(C711&lt;&gt;0,IF(AND(C711&lt;C710),"Preço Ok Coluna (A) Faixa 11","ERRO Preço Coluna (A) Faixa 11"),"Lançar Preço Coluna (A) Faixa 11")</f>
        <v>Lançar Preço Coluna (A) Faixa 11</v>
      </c>
      <c r="L711" s="33" t="str">
        <f>IF(D711&lt;&gt;0,IF(AND(D711&lt;D710),"Preço Ok Coluna (B) Faixa 11","ERRO Preço Coluna (B) Faixa 11"),"Lançar Preço Coluna (B) Faixa 11")</f>
        <v>Lançar Preço Coluna (B) Faixa 11</v>
      </c>
      <c r="M711" s="33" t="str">
        <f>IF(E711&lt;&gt;0,IF(AND(E711&lt;E710),"Preço Ok Coluna (C) Faixa 11","ERRO Preço Coluna (C) Faixa 11"),"Lançar Preço Coluna (C) Faixa 11")</f>
        <v>Lançar Preço Coluna (C) Faixa 11</v>
      </c>
      <c r="N711" s="33" t="str">
        <f>IF(F711&lt;&gt;0,IF(AND(F711&lt;F710),"Preço Ok Coluna (D) Faixa 11","ERRO Preço Coluna (D) Faixa 11"),"Lançar Preço Coluna (D) Faixa 11")</f>
        <v>Lançar Preço Coluna (D) Faixa 11</v>
      </c>
      <c r="O711" s="35"/>
      <c r="P711" s="31" t="str">
        <f>IF(F711&lt;&gt;"",IF(I711=TRUE,"Preços OK na Faixa 11","ERRO Preços na Faixa 11"),"Lançar Preços na Faixa 11")</f>
        <v>Lançar Preços na Faixa 11</v>
      </c>
    </row>
    <row r="712" spans="1:16" ht="25.5">
      <c r="A712" s="23">
        <v>12</v>
      </c>
      <c r="B712" s="27" t="s">
        <v>12</v>
      </c>
      <c r="C712" s="25"/>
      <c r="D712" s="19"/>
      <c r="E712" s="19"/>
      <c r="F712" s="19"/>
      <c r="G712" s="10">
        <f t="shared" si="204"/>
        <v>0</v>
      </c>
      <c r="H712" s="75"/>
      <c r="I712" s="51" t="str">
        <f t="shared" si="205"/>
        <v/>
      </c>
      <c r="J712" s="4"/>
      <c r="K712" s="39" t="str">
        <f>IF(C712&lt;&gt;0,IF(AND(C712&lt;C711),"Preço Ok Coluna (A) Faixa 12","ERRO Preço Coluna (A) Faixa 12"),"Lançar Preço Coluna (A) Faixa 12")</f>
        <v>Lançar Preço Coluna (A) Faixa 12</v>
      </c>
      <c r="L712" s="39" t="str">
        <f>IF(D712&lt;&gt;0,IF(AND(D712&lt;D711),"Preço Ok Coluna (B) Faixa 12","ERRO Preço Coluna (B) Faixa 12"),"Lançar Preço Coluna (B) Faixa 12")</f>
        <v>Lançar Preço Coluna (B) Faixa 12</v>
      </c>
      <c r="M712" s="39" t="str">
        <f>IF(E712&lt;&gt;0,IF(AND(E712&lt;E711),"Preço Ok Coluna (C) Faixa 12","ERRO Preço Coluna (C) Faixa 12"),"Lançar Preço Coluna (C) Faixa 12")</f>
        <v>Lançar Preço Coluna (C) Faixa 12</v>
      </c>
      <c r="N712" s="39" t="str">
        <f>IF(F712&lt;&gt;0,IF(AND(F712&lt;F711),"Preço Ok Coluna (D) Faixa 12","ERRO Preço Coluna (D) Faixa 12"),"Lançar Preço Coluna (D) Faixa 12")</f>
        <v>Lançar Preço Coluna (D) Faixa 12</v>
      </c>
      <c r="O712" s="35"/>
      <c r="P712" s="36" t="str">
        <f>IF(F712&lt;&gt;"",IF(I712=TRUE,"Preços OK na Faixa 12","ERRO Preços na Faixa 12"),"Lançar Preços na Faixa 12")</f>
        <v>Lançar Preços na Faixa 12</v>
      </c>
    </row>
    <row r="713" spans="1:16" ht="26.25" thickBot="1">
      <c r="A713" s="24">
        <v>13</v>
      </c>
      <c r="B713" s="28" t="s">
        <v>13</v>
      </c>
      <c r="C713" s="57"/>
      <c r="D713" s="48"/>
      <c r="E713" s="48"/>
      <c r="F713" s="48"/>
      <c r="G713" s="49">
        <f t="shared" si="204"/>
        <v>0</v>
      </c>
      <c r="H713" s="75">
        <f>SUM(G701:G713)</f>
        <v>0</v>
      </c>
      <c r="I713" s="51" t="str">
        <f t="shared" si="205"/>
        <v/>
      </c>
      <c r="J713" s="4"/>
      <c r="K713" s="39" t="str">
        <f>IF(C713&lt;&gt;0,IF(AND(C713&lt;C712),"Preço Ok Coluna (A) Faixa 13","ERRO Preço Coluna (A) Faixa 13"),"Lançar Preço Coluna (A) Faixa 13")</f>
        <v>Lançar Preço Coluna (A) Faixa 13</v>
      </c>
      <c r="L713" s="39" t="str">
        <f>IF(D713&lt;&gt;0,IF(AND(D713&lt;D712),"Preço Ok Coluna (B) Faixa 12","ERRO Preço Coluna (B) Faixa 12"),"Lançar Preço Coluna (B) Faixa 12")</f>
        <v>Lançar Preço Coluna (B) Faixa 12</v>
      </c>
      <c r="M713" s="39" t="str">
        <f>IF(E713&lt;&gt;0,IF(AND(E713&lt;E712),"Preço Ok Coluna (C) Faixa 12","ERRO Preço Coluna (C) Faixa 12"),"Lançar Preço Coluna (C) Faixa 12")</f>
        <v>Lançar Preço Coluna (C) Faixa 12</v>
      </c>
      <c r="N713" s="39" t="str">
        <f>IF(F713&lt;&gt;0,IF(AND(F713&lt;F712),"Preço Ok Coluna (D) Faixa 12","ERRO Preço Coluna (D) Faixa 12"),"Lançar Preço Coluna (D) Faixa 12")</f>
        <v>Lançar Preço Coluna (D) Faixa 12</v>
      </c>
      <c r="O713" s="39"/>
      <c r="P713" s="36" t="str">
        <f>IF(F713&lt;&gt;"",IF(I713=TRUE,"Preços OK na Faixa 13","ERRO Preços na Faixa 13"),"Lançar Preços na Faixa 13")</f>
        <v>Lançar Preços na Faixa 13</v>
      </c>
    </row>
    <row r="714" spans="1:16" ht="21.75" customHeight="1" thickBot="1">
      <c r="A714" s="6"/>
      <c r="B714" s="4"/>
      <c r="C714" s="4"/>
      <c r="D714" s="4"/>
      <c r="E714" s="4"/>
      <c r="F714" s="4"/>
      <c r="G714" s="4"/>
      <c r="H714" s="74"/>
      <c r="L714" s="1"/>
    </row>
    <row r="715" spans="1:16" s="63" customFormat="1" ht="30.75" customHeight="1" thickBot="1">
      <c r="A715" s="160" t="s">
        <v>68</v>
      </c>
      <c r="B715" s="161"/>
      <c r="C715" s="161"/>
      <c r="D715" s="161"/>
      <c r="E715" s="162"/>
      <c r="F715" s="162"/>
      <c r="G715" s="163"/>
      <c r="H715" s="58"/>
      <c r="I715" s="62"/>
      <c r="J715" s="64"/>
      <c r="K715" s="145" t="s">
        <v>50</v>
      </c>
      <c r="L715" s="145"/>
      <c r="M715" s="145"/>
      <c r="N715" s="145"/>
      <c r="O715" s="61"/>
      <c r="P715" s="147" t="s">
        <v>51</v>
      </c>
    </row>
    <row r="716" spans="1:16" ht="66.95" customHeight="1" thickBot="1">
      <c r="A716" s="156" t="s">
        <v>111</v>
      </c>
      <c r="B716" s="157"/>
      <c r="C716" s="157"/>
      <c r="D716" s="157"/>
      <c r="E716" s="157"/>
      <c r="F716" s="157"/>
      <c r="G716" s="158"/>
      <c r="H716" s="53"/>
      <c r="K716" s="145"/>
      <c r="L716" s="145"/>
      <c r="M716" s="145"/>
      <c r="N716" s="145"/>
      <c r="O716" s="18"/>
      <c r="P716" s="147"/>
    </row>
    <row r="717" spans="1:16" ht="13.5" customHeight="1" thickBot="1">
      <c r="A717" s="127" t="s">
        <v>37</v>
      </c>
      <c r="B717" s="127" t="s">
        <v>36</v>
      </c>
      <c r="C717" s="130" t="s">
        <v>45</v>
      </c>
      <c r="D717" s="131"/>
      <c r="E717" s="131"/>
      <c r="F717" s="132"/>
      <c r="G717" s="133" t="s">
        <v>89</v>
      </c>
      <c r="H717" s="54"/>
      <c r="K717" s="145"/>
      <c r="L717" s="145"/>
      <c r="M717" s="145"/>
      <c r="N717" s="145"/>
      <c r="O717" s="18"/>
      <c r="P717" s="147"/>
    </row>
    <row r="718" spans="1:16" ht="13.5" thickBot="1">
      <c r="A718" s="128"/>
      <c r="B718" s="128"/>
      <c r="C718" s="21" t="s">
        <v>41</v>
      </c>
      <c r="D718" s="20" t="s">
        <v>42</v>
      </c>
      <c r="E718" s="20" t="s">
        <v>43</v>
      </c>
      <c r="F718" s="20" t="s">
        <v>44</v>
      </c>
      <c r="G718" s="134"/>
      <c r="H718" s="54"/>
      <c r="K718" s="145"/>
      <c r="L718" s="145"/>
      <c r="M718" s="145"/>
      <c r="N718" s="145"/>
      <c r="O718" s="18"/>
      <c r="P718" s="147"/>
    </row>
    <row r="719" spans="1:16" ht="41.25" thickBot="1">
      <c r="A719" s="129"/>
      <c r="B719" s="129"/>
      <c r="C719" s="43" t="s">
        <v>87</v>
      </c>
      <c r="D719" s="44" t="s">
        <v>47</v>
      </c>
      <c r="E719" s="44" t="s">
        <v>88</v>
      </c>
      <c r="F719" s="44" t="s">
        <v>49</v>
      </c>
      <c r="G719" s="135"/>
      <c r="H719" s="54"/>
      <c r="K719" s="146"/>
      <c r="L719" s="146"/>
      <c r="M719" s="146"/>
      <c r="N719" s="146"/>
      <c r="O719" s="32"/>
      <c r="P719" s="148"/>
    </row>
    <row r="720" spans="1:16" ht="25.5">
      <c r="A720" s="8">
        <v>1</v>
      </c>
      <c r="B720" s="9" t="s">
        <v>1</v>
      </c>
      <c r="C720" s="19"/>
      <c r="D720" s="19"/>
      <c r="E720" s="19"/>
      <c r="F720" s="19"/>
      <c r="G720" s="10">
        <f>SUM(C720:D720)</f>
        <v>0</v>
      </c>
      <c r="H720" s="75"/>
      <c r="I720" s="51" t="str">
        <f t="shared" ref="I720:I732" si="206">IF(C720&lt;&gt;0,AND(D720&lt;C720,E720&lt;D720,F720&lt;E720),"")</f>
        <v/>
      </c>
      <c r="J720" s="4"/>
      <c r="K720" s="40" t="str">
        <f>IF(C720&lt;&gt;0,IF(AND(C720&lt;C701),"Preço Ok Coluna (A) Faixa 1","ERRO Preço Coluna (A) Faixa 1"),"Lançar Preço Coluna (A) Faixa 1")</f>
        <v>Lançar Preço Coluna (A) Faixa 1</v>
      </c>
      <c r="L720" s="40" t="str">
        <f>IF(D720&lt;&gt;0,IF(AND(D720&lt;D701),"Preço Ok Coluna (B) Faixa 1","ERRO Preço Coluna (B) Faixa 1"),"Lançar Preço Coluna (B) Faixa 1")</f>
        <v>Lançar Preço Coluna (B) Faixa 1</v>
      </c>
      <c r="M720" s="40" t="str">
        <f>IF(E720&lt;&gt;0,IF(AND(E720&lt;E701),"Preço Ok Coluna (C) Faixa 1","ERRO Preço Coluna (C) Faixa 1"),"Lançar Preço Coluna (C) Faixa 1")</f>
        <v>Lançar Preço Coluna (C) Faixa 1</v>
      </c>
      <c r="N720" s="40" t="str">
        <f>IF(F720&lt;&gt;0,IF(AND(F720&lt;F701),"Preço Ok Coluna (D) Faixa 1","ERRO Preço Coluna (D) Faixa 1"),"Lançar Preço Coluna (D) Faixa 1")</f>
        <v>Lançar Preço Coluna (D) Faixa 1</v>
      </c>
      <c r="O720" s="40"/>
      <c r="P720" s="31" t="str">
        <f>IF(F720&lt;&gt;"",IF(I720=TRUE,"Preços OK na Faixa 1","ERRO Preços na Faixa 1"),"Lançar Preços na Faixa 1")</f>
        <v>Lançar Preços na Faixa 1</v>
      </c>
    </row>
    <row r="721" spans="1:16" ht="25.5">
      <c r="A721" s="11">
        <v>2</v>
      </c>
      <c r="B721" s="12" t="s">
        <v>2</v>
      </c>
      <c r="C721" s="19"/>
      <c r="D721" s="19"/>
      <c r="E721" s="19"/>
      <c r="F721" s="19"/>
      <c r="G721" s="10">
        <f t="shared" ref="G721:G732" si="207">SUM(C721:D721)</f>
        <v>0</v>
      </c>
      <c r="H721" s="75"/>
      <c r="I721" s="51" t="str">
        <f t="shared" si="206"/>
        <v/>
      </c>
      <c r="J721" s="4"/>
      <c r="K721" s="40" t="str">
        <f>IF(C721&lt;&gt;0,IF(AND(C721&lt;C702),"Preço Ok Coluna (A) Faixa 1","ERRO Preço Coluna (A) Faixa 1"),"Lançar Preço Coluna (A) Faixa 1")</f>
        <v>Lançar Preço Coluna (A) Faixa 1</v>
      </c>
      <c r="L721" s="40" t="str">
        <f>IF(D721&lt;&gt;0,IF(AND(D721&lt;D702),"Preço Ok Coluna (B) Faixa 1","ERRO Preço Coluna (B) Faixa 1"),"Lançar Preço Coluna (B) Faixa 1")</f>
        <v>Lançar Preço Coluna (B) Faixa 1</v>
      </c>
      <c r="M721" s="40" t="str">
        <f>IF(E721&lt;&gt;0,IF(AND(E721&lt;E702),"Preço Ok Coluna (C) Faixa 1","ERRO Preço Coluna (C) Faixa 1"),"Lançar Preço Coluna (C) Faixa 1")</f>
        <v>Lançar Preço Coluna (C) Faixa 1</v>
      </c>
      <c r="N721" s="40" t="str">
        <f>IF(F721&lt;&gt;0,IF(AND(F721&lt;F702),"Preço Ok Coluna (D) Faixa 1","ERRO Preço Coluna (D) Faixa 1"),"Lançar Preço Coluna (D) Faixa 1")</f>
        <v>Lançar Preço Coluna (D) Faixa 1</v>
      </c>
      <c r="O721" s="33"/>
      <c r="P721" s="31" t="str">
        <f>IF(F721&lt;&gt;"",IF(I721=TRUE,"Preços OK na Faixa 2","ERRO Preços na Faixa 2"),"Lançar Preços na Faixa 2")</f>
        <v>Lançar Preços na Faixa 2</v>
      </c>
    </row>
    <row r="722" spans="1:16" ht="25.5">
      <c r="A722" s="11">
        <v>3</v>
      </c>
      <c r="B722" s="12" t="s">
        <v>3</v>
      </c>
      <c r="C722" s="19"/>
      <c r="D722" s="19"/>
      <c r="E722" s="19"/>
      <c r="F722" s="19"/>
      <c r="G722" s="10">
        <f t="shared" si="207"/>
        <v>0</v>
      </c>
      <c r="H722" s="75"/>
      <c r="I722" s="51" t="str">
        <f t="shared" si="206"/>
        <v/>
      </c>
      <c r="J722" s="4"/>
      <c r="K722" s="40" t="str">
        <f t="shared" ref="K722:K732" si="208">IF(C722&lt;&gt;0,IF(AND(C722&lt;C703),"Preço Ok Coluna (A) Faixa 1","ERRO Preço Coluna (A) Faixa 1"),"Lançar Preço Coluna (A) Faixa 1")</f>
        <v>Lançar Preço Coluna (A) Faixa 1</v>
      </c>
      <c r="L722" s="40" t="str">
        <f t="shared" ref="L722:L732" si="209">IF(D722&lt;&gt;0,IF(AND(D722&lt;D703),"Preço Ok Coluna (B) Faixa 1","ERRO Preço Coluna (B) Faixa 1"),"Lançar Preço Coluna (B) Faixa 1")</f>
        <v>Lançar Preço Coluna (B) Faixa 1</v>
      </c>
      <c r="M722" s="40" t="str">
        <f t="shared" ref="M722:M732" si="210">IF(E722&lt;&gt;0,IF(AND(E722&lt;E703),"Preço Ok Coluna (C) Faixa 1","ERRO Preço Coluna (C) Faixa 1"),"Lançar Preço Coluna (C) Faixa 1")</f>
        <v>Lançar Preço Coluna (C) Faixa 1</v>
      </c>
      <c r="N722" s="40" t="str">
        <f t="shared" ref="N722:N732" si="211">IF(F722&lt;&gt;0,IF(AND(F722&lt;F703),"Preço Ok Coluna (D) Faixa 1","ERRO Preço Coluna (D) Faixa 1"),"Lançar Preço Coluna (D) Faixa 1")</f>
        <v>Lançar Preço Coluna (D) Faixa 1</v>
      </c>
      <c r="O722" s="33"/>
      <c r="P722" s="31" t="str">
        <f>IF(F722&lt;&gt;"",IF(I722=TRUE,"Preços OK na Faixa 3","ERRO Preços na Faixa 3"),"Lançar Preços na Faixa 3")</f>
        <v>Lançar Preços na Faixa 3</v>
      </c>
    </row>
    <row r="723" spans="1:16" ht="25.5">
      <c r="A723" s="11">
        <v>4</v>
      </c>
      <c r="B723" s="12" t="s">
        <v>4</v>
      </c>
      <c r="C723" s="19"/>
      <c r="D723" s="19"/>
      <c r="E723" s="19"/>
      <c r="F723" s="19"/>
      <c r="G723" s="10">
        <f t="shared" si="207"/>
        <v>0</v>
      </c>
      <c r="H723" s="75"/>
      <c r="I723" s="51" t="str">
        <f t="shared" si="206"/>
        <v/>
      </c>
      <c r="J723" s="4"/>
      <c r="K723" s="40" t="str">
        <f t="shared" si="208"/>
        <v>Lançar Preço Coluna (A) Faixa 1</v>
      </c>
      <c r="L723" s="40" t="str">
        <f t="shared" si="209"/>
        <v>Lançar Preço Coluna (B) Faixa 1</v>
      </c>
      <c r="M723" s="40" t="str">
        <f t="shared" si="210"/>
        <v>Lançar Preço Coluna (C) Faixa 1</v>
      </c>
      <c r="N723" s="40" t="str">
        <f t="shared" si="211"/>
        <v>Lançar Preço Coluna (D) Faixa 1</v>
      </c>
      <c r="O723" s="33"/>
      <c r="P723" s="31" t="str">
        <f>IF(F723&lt;&gt;"",IF(I723=TRUE,"Preços OK na Faixa 4","ERRO Preços na Faixa 4"),"Lançar Preços na Faixa 4")</f>
        <v>Lançar Preços na Faixa 4</v>
      </c>
    </row>
    <row r="724" spans="1:16" ht="25.5">
      <c r="A724" s="11">
        <v>5</v>
      </c>
      <c r="B724" s="12" t="s">
        <v>5</v>
      </c>
      <c r="C724" s="19"/>
      <c r="D724" s="19"/>
      <c r="E724" s="19"/>
      <c r="F724" s="19"/>
      <c r="G724" s="10">
        <f t="shared" si="207"/>
        <v>0</v>
      </c>
      <c r="H724" s="75"/>
      <c r="I724" s="51" t="str">
        <f t="shared" si="206"/>
        <v/>
      </c>
      <c r="J724" s="4"/>
      <c r="K724" s="40" t="str">
        <f t="shared" si="208"/>
        <v>Lançar Preço Coluna (A) Faixa 1</v>
      </c>
      <c r="L724" s="40" t="str">
        <f t="shared" si="209"/>
        <v>Lançar Preço Coluna (B) Faixa 1</v>
      </c>
      <c r="M724" s="40" t="str">
        <f t="shared" si="210"/>
        <v>Lançar Preço Coluna (C) Faixa 1</v>
      </c>
      <c r="N724" s="40" t="str">
        <f t="shared" si="211"/>
        <v>Lançar Preço Coluna (D) Faixa 1</v>
      </c>
      <c r="O724" s="33"/>
      <c r="P724" s="31" t="str">
        <f>IF(F724&lt;&gt;"",IF(I724=TRUE,"Preços OK na Faixa 5","ERRO Preços na Faixa 5"),"Lançar Preços na Faixa 5")</f>
        <v>Lançar Preços na Faixa 5</v>
      </c>
    </row>
    <row r="725" spans="1:16" ht="25.5">
      <c r="A725" s="11">
        <v>6</v>
      </c>
      <c r="B725" s="12" t="s">
        <v>6</v>
      </c>
      <c r="C725" s="19"/>
      <c r="D725" s="19"/>
      <c r="E725" s="19"/>
      <c r="F725" s="19"/>
      <c r="G725" s="10">
        <f t="shared" si="207"/>
        <v>0</v>
      </c>
      <c r="H725" s="75"/>
      <c r="I725" s="51" t="str">
        <f t="shared" si="206"/>
        <v/>
      </c>
      <c r="J725" s="4"/>
      <c r="K725" s="40" t="str">
        <f t="shared" si="208"/>
        <v>Lançar Preço Coluna (A) Faixa 1</v>
      </c>
      <c r="L725" s="40" t="str">
        <f t="shared" si="209"/>
        <v>Lançar Preço Coluna (B) Faixa 1</v>
      </c>
      <c r="M725" s="40" t="str">
        <f t="shared" si="210"/>
        <v>Lançar Preço Coluna (C) Faixa 1</v>
      </c>
      <c r="N725" s="40" t="str">
        <f t="shared" si="211"/>
        <v>Lançar Preço Coluna (D) Faixa 1</v>
      </c>
      <c r="O725" s="33"/>
      <c r="P725" s="31" t="str">
        <f>IF(F725&lt;&gt;"",IF(I725=TRUE,"Preços OK na Faixa 6","ERRO Preços na Faixa 6"),"Lançar Preços na Faixa 6")</f>
        <v>Lançar Preços na Faixa 6</v>
      </c>
    </row>
    <row r="726" spans="1:16" ht="25.5">
      <c r="A726" s="11">
        <v>7</v>
      </c>
      <c r="B726" s="12" t="s">
        <v>7</v>
      </c>
      <c r="C726" s="19"/>
      <c r="D726" s="19"/>
      <c r="E726" s="19"/>
      <c r="F726" s="19"/>
      <c r="G726" s="10">
        <f t="shared" si="207"/>
        <v>0</v>
      </c>
      <c r="H726" s="75"/>
      <c r="I726" s="51" t="str">
        <f t="shared" si="206"/>
        <v/>
      </c>
      <c r="J726" s="4"/>
      <c r="K726" s="40" t="str">
        <f t="shared" si="208"/>
        <v>Lançar Preço Coluna (A) Faixa 1</v>
      </c>
      <c r="L726" s="40" t="str">
        <f t="shared" si="209"/>
        <v>Lançar Preço Coluna (B) Faixa 1</v>
      </c>
      <c r="M726" s="40" t="str">
        <f t="shared" si="210"/>
        <v>Lançar Preço Coluna (C) Faixa 1</v>
      </c>
      <c r="N726" s="40" t="str">
        <f t="shared" si="211"/>
        <v>Lançar Preço Coluna (D) Faixa 1</v>
      </c>
      <c r="O726" s="33"/>
      <c r="P726" s="31" t="str">
        <f>IF(F726&lt;&gt;"",IF(I726=TRUE,"Preços OK na Faixa 7","ERRO Preços na Faixa 7"),"Lançar Preços na Faixa 7")</f>
        <v>Lançar Preços na Faixa 7</v>
      </c>
    </row>
    <row r="727" spans="1:16" ht="25.5">
      <c r="A727" s="11">
        <v>8</v>
      </c>
      <c r="B727" s="12" t="s">
        <v>8</v>
      </c>
      <c r="C727" s="19"/>
      <c r="D727" s="19"/>
      <c r="E727" s="19"/>
      <c r="F727" s="19"/>
      <c r="G727" s="10">
        <f t="shared" si="207"/>
        <v>0</v>
      </c>
      <c r="H727" s="75"/>
      <c r="I727" s="51" t="str">
        <f t="shared" si="206"/>
        <v/>
      </c>
      <c r="J727" s="4"/>
      <c r="K727" s="40" t="str">
        <f t="shared" si="208"/>
        <v>Lançar Preço Coluna (A) Faixa 1</v>
      </c>
      <c r="L727" s="40" t="str">
        <f t="shared" si="209"/>
        <v>Lançar Preço Coluna (B) Faixa 1</v>
      </c>
      <c r="M727" s="40" t="str">
        <f t="shared" si="210"/>
        <v>Lançar Preço Coluna (C) Faixa 1</v>
      </c>
      <c r="N727" s="40" t="str">
        <f t="shared" si="211"/>
        <v>Lançar Preço Coluna (D) Faixa 1</v>
      </c>
      <c r="O727" s="33"/>
      <c r="P727" s="31" t="str">
        <f>IF(F727&lt;&gt;"",IF(I727=TRUE,"Preços OK na Faixa 8","ERRO Preços na Faixa 8"),"Lançar Preços na Faixa 8")</f>
        <v>Lançar Preços na Faixa 8</v>
      </c>
    </row>
    <row r="728" spans="1:16" ht="25.5">
      <c r="A728" s="11">
        <v>9</v>
      </c>
      <c r="B728" s="12" t="s">
        <v>9</v>
      </c>
      <c r="C728" s="19"/>
      <c r="D728" s="19"/>
      <c r="E728" s="19"/>
      <c r="F728" s="19"/>
      <c r="G728" s="10">
        <f t="shared" si="207"/>
        <v>0</v>
      </c>
      <c r="H728" s="75"/>
      <c r="I728" s="51" t="str">
        <f t="shared" si="206"/>
        <v/>
      </c>
      <c r="J728" s="4"/>
      <c r="K728" s="40" t="str">
        <f t="shared" si="208"/>
        <v>Lançar Preço Coluna (A) Faixa 1</v>
      </c>
      <c r="L728" s="40" t="str">
        <f t="shared" si="209"/>
        <v>Lançar Preço Coluna (B) Faixa 1</v>
      </c>
      <c r="M728" s="40" t="str">
        <f t="shared" si="210"/>
        <v>Lançar Preço Coluna (C) Faixa 1</v>
      </c>
      <c r="N728" s="40" t="str">
        <f t="shared" si="211"/>
        <v>Lançar Preço Coluna (D) Faixa 1</v>
      </c>
      <c r="O728" s="33"/>
      <c r="P728" s="31" t="str">
        <f>IF(F728&lt;&gt;"",IF(I728=TRUE,"Preços OK na Faixa 9","ERRO Preços na Faixa 9"),"Lançar Preços na Faixa 9")</f>
        <v>Lançar Preços na Faixa 9</v>
      </c>
    </row>
    <row r="729" spans="1:16" ht="25.5">
      <c r="A729" s="11">
        <v>10</v>
      </c>
      <c r="B729" s="12" t="s">
        <v>10</v>
      </c>
      <c r="C729" s="19"/>
      <c r="D729" s="19"/>
      <c r="E729" s="19"/>
      <c r="F729" s="19"/>
      <c r="G729" s="10">
        <f t="shared" si="207"/>
        <v>0</v>
      </c>
      <c r="H729" s="75"/>
      <c r="I729" s="51" t="str">
        <f t="shared" si="206"/>
        <v/>
      </c>
      <c r="J729" s="4"/>
      <c r="K729" s="40" t="str">
        <f t="shared" si="208"/>
        <v>Lançar Preço Coluna (A) Faixa 1</v>
      </c>
      <c r="L729" s="40" t="str">
        <f t="shared" si="209"/>
        <v>Lançar Preço Coluna (B) Faixa 1</v>
      </c>
      <c r="M729" s="40" t="str">
        <f t="shared" si="210"/>
        <v>Lançar Preço Coluna (C) Faixa 1</v>
      </c>
      <c r="N729" s="40" t="str">
        <f t="shared" si="211"/>
        <v>Lançar Preço Coluna (D) Faixa 1</v>
      </c>
      <c r="O729" s="33"/>
      <c r="P729" s="31" t="str">
        <f>IF(F729&lt;&gt;"",IF(I729=TRUE,"Preços OK na Faixa 10","ERRO Preços na Faixa 10"),"Lançar Preços na Faixa 10")</f>
        <v>Lançar Preços na Faixa 10</v>
      </c>
    </row>
    <row r="730" spans="1:16" ht="25.5">
      <c r="A730" s="11">
        <v>11</v>
      </c>
      <c r="B730" s="12" t="s">
        <v>11</v>
      </c>
      <c r="C730" s="19"/>
      <c r="D730" s="19"/>
      <c r="E730" s="19"/>
      <c r="F730" s="19"/>
      <c r="G730" s="10">
        <f t="shared" si="207"/>
        <v>0</v>
      </c>
      <c r="H730" s="75"/>
      <c r="I730" s="51" t="str">
        <f t="shared" si="206"/>
        <v/>
      </c>
      <c r="J730" s="4"/>
      <c r="K730" s="40" t="str">
        <f t="shared" si="208"/>
        <v>Lançar Preço Coluna (A) Faixa 1</v>
      </c>
      <c r="L730" s="40" t="str">
        <f t="shared" si="209"/>
        <v>Lançar Preço Coluna (B) Faixa 1</v>
      </c>
      <c r="M730" s="40" t="str">
        <f t="shared" si="210"/>
        <v>Lançar Preço Coluna (C) Faixa 1</v>
      </c>
      <c r="N730" s="40" t="str">
        <f t="shared" si="211"/>
        <v>Lançar Preço Coluna (D) Faixa 1</v>
      </c>
      <c r="O730" s="33"/>
      <c r="P730" s="31" t="str">
        <f>IF(F730&lt;&gt;"",IF(I730=TRUE,"Preços OK na Faixa 11","ERRO Preços na Faixa 11"),"Lançar Preços na Faixa 11")</f>
        <v>Lançar Preços na Faixa 11</v>
      </c>
    </row>
    <row r="731" spans="1:16" ht="25.5">
      <c r="A731" s="11">
        <v>12</v>
      </c>
      <c r="B731" s="12" t="s">
        <v>12</v>
      </c>
      <c r="C731" s="19"/>
      <c r="D731" s="19"/>
      <c r="E731" s="19"/>
      <c r="F731" s="19"/>
      <c r="G731" s="10">
        <f t="shared" si="207"/>
        <v>0</v>
      </c>
      <c r="H731" s="75"/>
      <c r="I731" s="51" t="str">
        <f t="shared" si="206"/>
        <v/>
      </c>
      <c r="J731" s="4"/>
      <c r="K731" s="40" t="str">
        <f t="shared" si="208"/>
        <v>Lançar Preço Coluna (A) Faixa 1</v>
      </c>
      <c r="L731" s="40" t="str">
        <f t="shared" si="209"/>
        <v>Lançar Preço Coluna (B) Faixa 1</v>
      </c>
      <c r="M731" s="40" t="str">
        <f t="shared" si="210"/>
        <v>Lançar Preço Coluna (C) Faixa 1</v>
      </c>
      <c r="N731" s="40" t="str">
        <f t="shared" si="211"/>
        <v>Lançar Preço Coluna (D) Faixa 1</v>
      </c>
      <c r="O731" s="33"/>
      <c r="P731" s="36" t="str">
        <f>IF(F731&lt;&gt;"",IF(I731=TRUE,"Preços OK na Faixa 12","ERRO Preços na Faixa 12"),"Lançar Preços na Faixa 12")</f>
        <v>Lançar Preços na Faixa 12</v>
      </c>
    </row>
    <row r="732" spans="1:16" ht="26.25" thickBot="1">
      <c r="A732" s="46">
        <v>13</v>
      </c>
      <c r="B732" s="47" t="s">
        <v>13</v>
      </c>
      <c r="C732" s="48"/>
      <c r="D732" s="48"/>
      <c r="E732" s="48"/>
      <c r="F732" s="48"/>
      <c r="G732" s="49">
        <f t="shared" si="207"/>
        <v>0</v>
      </c>
      <c r="H732" s="75">
        <f>SUM(G720:G732)</f>
        <v>0</v>
      </c>
      <c r="I732" s="51" t="str">
        <f t="shared" si="206"/>
        <v/>
      </c>
      <c r="J732" s="4"/>
      <c r="K732" s="40" t="str">
        <f t="shared" si="208"/>
        <v>Lançar Preço Coluna (A) Faixa 1</v>
      </c>
      <c r="L732" s="40" t="str">
        <f t="shared" si="209"/>
        <v>Lançar Preço Coluna (B) Faixa 1</v>
      </c>
      <c r="M732" s="40" t="str">
        <f t="shared" si="210"/>
        <v>Lançar Preço Coluna (C) Faixa 1</v>
      </c>
      <c r="N732" s="40" t="str">
        <f t="shared" si="211"/>
        <v>Lançar Preço Coluna (D) Faixa 1</v>
      </c>
      <c r="O732" s="39"/>
      <c r="P732" s="36" t="str">
        <f>IF(F732&lt;&gt;"",IF(I732=TRUE,"Preços OK na Faixa 13","ERRO Preços na Faixa 13"),"Lançar Preços na Faixa 13")</f>
        <v>Lançar Preços na Faixa 13</v>
      </c>
    </row>
    <row r="733" spans="1:16" ht="21.75" customHeight="1" thickBot="1">
      <c r="A733" s="6"/>
      <c r="B733" s="4"/>
      <c r="C733" s="4"/>
      <c r="D733" s="4"/>
      <c r="E733" s="4"/>
      <c r="F733" s="4"/>
      <c r="G733" s="4"/>
      <c r="H733" s="74"/>
      <c r="L733" s="1"/>
    </row>
    <row r="734" spans="1:16" s="63" customFormat="1" ht="30.75" customHeight="1" thickBot="1">
      <c r="A734" s="160" t="s">
        <v>69</v>
      </c>
      <c r="B734" s="161"/>
      <c r="C734" s="161"/>
      <c r="D734" s="161"/>
      <c r="E734" s="162"/>
      <c r="F734" s="162"/>
      <c r="G734" s="163"/>
      <c r="H734" s="58"/>
      <c r="I734" s="62"/>
      <c r="J734" s="64"/>
      <c r="K734" s="145" t="s">
        <v>50</v>
      </c>
      <c r="L734" s="145"/>
      <c r="M734" s="145"/>
      <c r="N734" s="145"/>
      <c r="O734" s="61"/>
      <c r="P734" s="147" t="s">
        <v>51</v>
      </c>
    </row>
    <row r="735" spans="1:16" ht="81" customHeight="1" thickBot="1">
      <c r="A735" s="156" t="s">
        <v>112</v>
      </c>
      <c r="B735" s="157"/>
      <c r="C735" s="157"/>
      <c r="D735" s="157"/>
      <c r="E735" s="157"/>
      <c r="F735" s="157"/>
      <c r="G735" s="158"/>
      <c r="H735" s="53"/>
      <c r="K735" s="145"/>
      <c r="L735" s="145"/>
      <c r="M735" s="145"/>
      <c r="N735" s="145"/>
      <c r="O735" s="18"/>
      <c r="P735" s="147"/>
    </row>
    <row r="736" spans="1:16" ht="13.5" customHeight="1" thickBot="1">
      <c r="A736" s="127" t="s">
        <v>37</v>
      </c>
      <c r="B736" s="127" t="s">
        <v>36</v>
      </c>
      <c r="C736" s="130" t="s">
        <v>45</v>
      </c>
      <c r="D736" s="131"/>
      <c r="E736" s="131"/>
      <c r="F736" s="132"/>
      <c r="G736" s="133" t="s">
        <v>89</v>
      </c>
      <c r="H736" s="54"/>
      <c r="K736" s="145"/>
      <c r="L736" s="145"/>
      <c r="M736" s="145"/>
      <c r="N736" s="145"/>
      <c r="O736" s="18"/>
      <c r="P736" s="147"/>
    </row>
    <row r="737" spans="1:16" ht="13.5" thickBot="1">
      <c r="A737" s="128"/>
      <c r="B737" s="128"/>
      <c r="C737" s="21" t="s">
        <v>41</v>
      </c>
      <c r="D737" s="20" t="s">
        <v>42</v>
      </c>
      <c r="E737" s="20" t="s">
        <v>43</v>
      </c>
      <c r="F737" s="20" t="s">
        <v>44</v>
      </c>
      <c r="G737" s="134"/>
      <c r="H737" s="54"/>
      <c r="K737" s="145"/>
      <c r="L737" s="145"/>
      <c r="M737" s="145"/>
      <c r="N737" s="145"/>
      <c r="O737" s="18"/>
      <c r="P737" s="147"/>
    </row>
    <row r="738" spans="1:16" ht="41.25" thickBot="1">
      <c r="A738" s="129"/>
      <c r="B738" s="129"/>
      <c r="C738" s="43" t="s">
        <v>87</v>
      </c>
      <c r="D738" s="44" t="s">
        <v>47</v>
      </c>
      <c r="E738" s="44" t="s">
        <v>88</v>
      </c>
      <c r="F738" s="44" t="s">
        <v>49</v>
      </c>
      <c r="G738" s="135"/>
      <c r="H738" s="54"/>
      <c r="K738" s="146"/>
      <c r="L738" s="146"/>
      <c r="M738" s="146"/>
      <c r="N738" s="146"/>
      <c r="O738" s="32"/>
      <c r="P738" s="148"/>
    </row>
    <row r="739" spans="1:16" ht="25.5">
      <c r="A739" s="8">
        <v>1</v>
      </c>
      <c r="B739" s="9" t="s">
        <v>1</v>
      </c>
      <c r="C739" s="19"/>
      <c r="D739" s="19"/>
      <c r="E739" s="19"/>
      <c r="F739" s="19"/>
      <c r="G739" s="10">
        <f>SUM(C739:D739)</f>
        <v>0</v>
      </c>
      <c r="H739" s="75"/>
      <c r="I739" s="51" t="str">
        <f t="shared" ref="I739:I751" si="212">IF(C739&lt;&gt;0,AND(D739&lt;C739,E739&lt;D739,F739&lt;E739),"")</f>
        <v/>
      </c>
      <c r="J739" s="4"/>
      <c r="K739" s="40" t="str">
        <f>IF(C739&lt;&gt;0,IF(AND(C739&lt;C720),"Preço Ok Coluna (A) Faixa 1","ERRO Preço Coluna (A) Faixa 1"),"Lançar Preço Coluna (A) Faixa 1")</f>
        <v>Lançar Preço Coluna (A) Faixa 1</v>
      </c>
      <c r="L739" s="40" t="str">
        <f>IF(D739&lt;&gt;0,IF(AND(D739&lt;D720),"Preço Ok Coluna (B) Faixa 1","ERRO Preço Coluna (B) Faixa 1"),"Lançar Preço Coluna (B) Faixa 1")</f>
        <v>Lançar Preço Coluna (B) Faixa 1</v>
      </c>
      <c r="M739" s="40" t="str">
        <f>IF(E739&lt;&gt;0,IF(AND(E739&lt;E720),"Preço Ok Coluna (C) Faixa 1","ERRO Preço Coluna (C) Faixa 1"),"Lançar Preço Coluna (C) Faixa 1")</f>
        <v>Lançar Preço Coluna (C) Faixa 1</v>
      </c>
      <c r="N739" s="40" t="str">
        <f>IF(F739&lt;&gt;0,IF(AND(F739&lt;F720),"Preço Ok Coluna (D) Faixa 1","ERRO Preço Coluna (D) Faixa 1"),"Lançar Preço Coluna (D) Faixa 1")</f>
        <v>Lançar Preço Coluna (D) Faixa 1</v>
      </c>
      <c r="O739" s="40"/>
      <c r="P739" s="31" t="str">
        <f>IF(F739&lt;&gt;"",IF(I739=TRUE,"Preços OK na Faixa 1","ERRO Preços na Faixa 1"),"Lançar Preços na Faixa 1")</f>
        <v>Lançar Preços na Faixa 1</v>
      </c>
    </row>
    <row r="740" spans="1:16" ht="25.5">
      <c r="A740" s="11">
        <v>2</v>
      </c>
      <c r="B740" s="12" t="s">
        <v>2</v>
      </c>
      <c r="C740" s="19"/>
      <c r="D740" s="19"/>
      <c r="E740" s="19"/>
      <c r="F740" s="19"/>
      <c r="G740" s="10">
        <f t="shared" ref="G740:G751" si="213">SUM(C740:D740)</f>
        <v>0</v>
      </c>
      <c r="H740" s="75"/>
      <c r="I740" s="51" t="str">
        <f t="shared" si="212"/>
        <v/>
      </c>
      <c r="J740" s="4"/>
      <c r="K740" s="40" t="str">
        <f>IF(C740&lt;&gt;0,IF(AND(C740&lt;C721),"Preço Ok Coluna (A) Faixa 1","ERRO Preço Coluna (A) Faixa 1"),"Lançar Preço Coluna (A) Faixa 1")</f>
        <v>Lançar Preço Coluna (A) Faixa 1</v>
      </c>
      <c r="L740" s="40" t="str">
        <f>IF(D740&lt;&gt;0,IF(AND(D740&lt;D721),"Preço Ok Coluna (B) Faixa 1","ERRO Preço Coluna (B) Faixa 1"),"Lançar Preço Coluna (B) Faixa 1")</f>
        <v>Lançar Preço Coluna (B) Faixa 1</v>
      </c>
      <c r="M740" s="40" t="str">
        <f>IF(E740&lt;&gt;0,IF(AND(E740&lt;E721),"Preço Ok Coluna (C) Faixa 1","ERRO Preço Coluna (C) Faixa 1"),"Lançar Preço Coluna (C) Faixa 1")</f>
        <v>Lançar Preço Coluna (C) Faixa 1</v>
      </c>
      <c r="N740" s="40" t="str">
        <f>IF(F740&lt;&gt;0,IF(AND(F740&lt;F721),"Preço Ok Coluna (D) Faixa 1","ERRO Preço Coluna (D) Faixa 1"),"Lançar Preço Coluna (D) Faixa 1")</f>
        <v>Lançar Preço Coluna (D) Faixa 1</v>
      </c>
      <c r="O740" s="33"/>
      <c r="P740" s="31" t="str">
        <f>IF(F740&lt;&gt;"",IF(I740=TRUE,"Preços OK na Faixa 2","ERRO Preços na Faixa 2"),"Lançar Preços na Faixa 2")</f>
        <v>Lançar Preços na Faixa 2</v>
      </c>
    </row>
    <row r="741" spans="1:16" ht="25.5">
      <c r="A741" s="11">
        <v>3</v>
      </c>
      <c r="B741" s="12" t="s">
        <v>3</v>
      </c>
      <c r="C741" s="19"/>
      <c r="D741" s="19"/>
      <c r="E741" s="19"/>
      <c r="F741" s="19"/>
      <c r="G741" s="10">
        <f t="shared" si="213"/>
        <v>0</v>
      </c>
      <c r="H741" s="75"/>
      <c r="I741" s="51" t="str">
        <f t="shared" si="212"/>
        <v/>
      </c>
      <c r="J741" s="4"/>
      <c r="K741" s="40" t="str">
        <f t="shared" ref="K741:K751" si="214">IF(C741&lt;&gt;0,IF(AND(C741&lt;C722),"Preço Ok Coluna (A) Faixa 1","ERRO Preço Coluna (A) Faixa 1"),"Lançar Preço Coluna (A) Faixa 1")</f>
        <v>Lançar Preço Coluna (A) Faixa 1</v>
      </c>
      <c r="L741" s="40" t="str">
        <f t="shared" ref="L741:L751" si="215">IF(D741&lt;&gt;0,IF(AND(D741&lt;D722),"Preço Ok Coluna (B) Faixa 1","ERRO Preço Coluna (B) Faixa 1"),"Lançar Preço Coluna (B) Faixa 1")</f>
        <v>Lançar Preço Coluna (B) Faixa 1</v>
      </c>
      <c r="M741" s="40" t="str">
        <f t="shared" ref="M741:M751" si="216">IF(E741&lt;&gt;0,IF(AND(E741&lt;E722),"Preço Ok Coluna (C) Faixa 1","ERRO Preço Coluna (C) Faixa 1"),"Lançar Preço Coluna (C) Faixa 1")</f>
        <v>Lançar Preço Coluna (C) Faixa 1</v>
      </c>
      <c r="N741" s="40" t="str">
        <f t="shared" ref="N741:N751" si="217">IF(F741&lt;&gt;0,IF(AND(F741&lt;F722),"Preço Ok Coluna (D) Faixa 1","ERRO Preço Coluna (D) Faixa 1"),"Lançar Preço Coluna (D) Faixa 1")</f>
        <v>Lançar Preço Coluna (D) Faixa 1</v>
      </c>
      <c r="O741" s="33"/>
      <c r="P741" s="31" t="str">
        <f>IF(F741&lt;&gt;"",IF(I741=TRUE,"Preços OK na Faixa 3","ERRO Preços na Faixa 3"),"Lançar Preços na Faixa 3")</f>
        <v>Lançar Preços na Faixa 3</v>
      </c>
    </row>
    <row r="742" spans="1:16" ht="25.5">
      <c r="A742" s="11">
        <v>4</v>
      </c>
      <c r="B742" s="12" t="s">
        <v>4</v>
      </c>
      <c r="C742" s="19"/>
      <c r="D742" s="19"/>
      <c r="E742" s="19"/>
      <c r="F742" s="19"/>
      <c r="G742" s="10">
        <f t="shared" si="213"/>
        <v>0</v>
      </c>
      <c r="H742" s="75"/>
      <c r="I742" s="51" t="str">
        <f t="shared" si="212"/>
        <v/>
      </c>
      <c r="J742" s="4"/>
      <c r="K742" s="40" t="str">
        <f t="shared" si="214"/>
        <v>Lançar Preço Coluna (A) Faixa 1</v>
      </c>
      <c r="L742" s="40" t="str">
        <f t="shared" si="215"/>
        <v>Lançar Preço Coluna (B) Faixa 1</v>
      </c>
      <c r="M742" s="40" t="str">
        <f t="shared" si="216"/>
        <v>Lançar Preço Coluna (C) Faixa 1</v>
      </c>
      <c r="N742" s="40" t="str">
        <f t="shared" si="217"/>
        <v>Lançar Preço Coluna (D) Faixa 1</v>
      </c>
      <c r="O742" s="33"/>
      <c r="P742" s="31" t="str">
        <f>IF(F742&lt;&gt;"",IF(I742=TRUE,"Preços OK na Faixa 4","ERRO Preços na Faixa 4"),"Lançar Preços na Faixa 4")</f>
        <v>Lançar Preços na Faixa 4</v>
      </c>
    </row>
    <row r="743" spans="1:16" ht="25.5">
      <c r="A743" s="11">
        <v>5</v>
      </c>
      <c r="B743" s="12" t="s">
        <v>5</v>
      </c>
      <c r="C743" s="19"/>
      <c r="D743" s="19"/>
      <c r="E743" s="19"/>
      <c r="F743" s="19"/>
      <c r="G743" s="10">
        <f t="shared" si="213"/>
        <v>0</v>
      </c>
      <c r="H743" s="75"/>
      <c r="I743" s="51" t="str">
        <f t="shared" si="212"/>
        <v/>
      </c>
      <c r="J743" s="4"/>
      <c r="K743" s="40" t="str">
        <f t="shared" si="214"/>
        <v>Lançar Preço Coluna (A) Faixa 1</v>
      </c>
      <c r="L743" s="40" t="str">
        <f t="shared" si="215"/>
        <v>Lançar Preço Coluna (B) Faixa 1</v>
      </c>
      <c r="M743" s="40" t="str">
        <f t="shared" si="216"/>
        <v>Lançar Preço Coluna (C) Faixa 1</v>
      </c>
      <c r="N743" s="40" t="str">
        <f t="shared" si="217"/>
        <v>Lançar Preço Coluna (D) Faixa 1</v>
      </c>
      <c r="O743" s="33"/>
      <c r="P743" s="31" t="str">
        <f>IF(F743&lt;&gt;"",IF(I743=TRUE,"Preços OK na Faixa 5","ERRO Preços na Faixa 5"),"Lançar Preços na Faixa 5")</f>
        <v>Lançar Preços na Faixa 5</v>
      </c>
    </row>
    <row r="744" spans="1:16" ht="25.5">
      <c r="A744" s="11">
        <v>6</v>
      </c>
      <c r="B744" s="12" t="s">
        <v>6</v>
      </c>
      <c r="C744" s="19"/>
      <c r="D744" s="19"/>
      <c r="E744" s="19"/>
      <c r="F744" s="19"/>
      <c r="G744" s="10">
        <f t="shared" si="213"/>
        <v>0</v>
      </c>
      <c r="H744" s="75"/>
      <c r="I744" s="51" t="str">
        <f t="shared" si="212"/>
        <v/>
      </c>
      <c r="J744" s="4"/>
      <c r="K744" s="40" t="str">
        <f t="shared" si="214"/>
        <v>Lançar Preço Coluna (A) Faixa 1</v>
      </c>
      <c r="L744" s="40" t="str">
        <f t="shared" si="215"/>
        <v>Lançar Preço Coluna (B) Faixa 1</v>
      </c>
      <c r="M744" s="40" t="str">
        <f t="shared" si="216"/>
        <v>Lançar Preço Coluna (C) Faixa 1</v>
      </c>
      <c r="N744" s="40" t="str">
        <f t="shared" si="217"/>
        <v>Lançar Preço Coluna (D) Faixa 1</v>
      </c>
      <c r="O744" s="33"/>
      <c r="P744" s="31" t="str">
        <f>IF(F744&lt;&gt;"",IF(I744=TRUE,"Preços OK na Faixa 6","ERRO Preços na Faixa 6"),"Lançar Preços na Faixa 6")</f>
        <v>Lançar Preços na Faixa 6</v>
      </c>
    </row>
    <row r="745" spans="1:16" ht="25.5">
      <c r="A745" s="11">
        <v>7</v>
      </c>
      <c r="B745" s="12" t="s">
        <v>7</v>
      </c>
      <c r="C745" s="19"/>
      <c r="D745" s="19"/>
      <c r="E745" s="19"/>
      <c r="F745" s="19"/>
      <c r="G745" s="10">
        <f t="shared" si="213"/>
        <v>0</v>
      </c>
      <c r="H745" s="75"/>
      <c r="I745" s="51" t="str">
        <f t="shared" si="212"/>
        <v/>
      </c>
      <c r="J745" s="4"/>
      <c r="K745" s="40" t="str">
        <f t="shared" si="214"/>
        <v>Lançar Preço Coluna (A) Faixa 1</v>
      </c>
      <c r="L745" s="40" t="str">
        <f t="shared" si="215"/>
        <v>Lançar Preço Coluna (B) Faixa 1</v>
      </c>
      <c r="M745" s="40" t="str">
        <f t="shared" si="216"/>
        <v>Lançar Preço Coluna (C) Faixa 1</v>
      </c>
      <c r="N745" s="40" t="str">
        <f t="shared" si="217"/>
        <v>Lançar Preço Coluna (D) Faixa 1</v>
      </c>
      <c r="O745" s="33"/>
      <c r="P745" s="31" t="str">
        <f>IF(F745&lt;&gt;"",IF(I745=TRUE,"Preços OK na Faixa 7","ERRO Preços na Faixa 7"),"Lançar Preços na Faixa 7")</f>
        <v>Lançar Preços na Faixa 7</v>
      </c>
    </row>
    <row r="746" spans="1:16" ht="25.5">
      <c r="A746" s="11">
        <v>8</v>
      </c>
      <c r="B746" s="12" t="s">
        <v>8</v>
      </c>
      <c r="C746" s="19"/>
      <c r="D746" s="19"/>
      <c r="E746" s="19"/>
      <c r="F746" s="19"/>
      <c r="G746" s="10">
        <f t="shared" si="213"/>
        <v>0</v>
      </c>
      <c r="H746" s="75"/>
      <c r="I746" s="51" t="str">
        <f t="shared" si="212"/>
        <v/>
      </c>
      <c r="J746" s="4"/>
      <c r="K746" s="40" t="str">
        <f t="shared" si="214"/>
        <v>Lançar Preço Coluna (A) Faixa 1</v>
      </c>
      <c r="L746" s="40" t="str">
        <f t="shared" si="215"/>
        <v>Lançar Preço Coluna (B) Faixa 1</v>
      </c>
      <c r="M746" s="40" t="str">
        <f t="shared" si="216"/>
        <v>Lançar Preço Coluna (C) Faixa 1</v>
      </c>
      <c r="N746" s="40" t="str">
        <f t="shared" si="217"/>
        <v>Lançar Preço Coluna (D) Faixa 1</v>
      </c>
      <c r="O746" s="33"/>
      <c r="P746" s="31" t="str">
        <f>IF(F746&lt;&gt;"",IF(I746=TRUE,"Preços OK na Faixa 8","ERRO Preços na Faixa 8"),"Lançar Preços na Faixa 8")</f>
        <v>Lançar Preços na Faixa 8</v>
      </c>
    </row>
    <row r="747" spans="1:16" ht="25.5">
      <c r="A747" s="11">
        <v>9</v>
      </c>
      <c r="B747" s="12" t="s">
        <v>9</v>
      </c>
      <c r="C747" s="19"/>
      <c r="D747" s="19"/>
      <c r="E747" s="19"/>
      <c r="F747" s="19"/>
      <c r="G747" s="10">
        <f t="shared" si="213"/>
        <v>0</v>
      </c>
      <c r="H747" s="75"/>
      <c r="I747" s="51" t="str">
        <f t="shared" si="212"/>
        <v/>
      </c>
      <c r="J747" s="4"/>
      <c r="K747" s="40" t="str">
        <f t="shared" si="214"/>
        <v>Lançar Preço Coluna (A) Faixa 1</v>
      </c>
      <c r="L747" s="40" t="str">
        <f t="shared" si="215"/>
        <v>Lançar Preço Coluna (B) Faixa 1</v>
      </c>
      <c r="M747" s="40" t="str">
        <f t="shared" si="216"/>
        <v>Lançar Preço Coluna (C) Faixa 1</v>
      </c>
      <c r="N747" s="40" t="str">
        <f t="shared" si="217"/>
        <v>Lançar Preço Coluna (D) Faixa 1</v>
      </c>
      <c r="O747" s="33"/>
      <c r="P747" s="31" t="str">
        <f>IF(F747&lt;&gt;"",IF(I747=TRUE,"Preços OK na Faixa 9","ERRO Preços na Faixa 9"),"Lançar Preços na Faixa 9")</f>
        <v>Lançar Preços na Faixa 9</v>
      </c>
    </row>
    <row r="748" spans="1:16" ht="25.5">
      <c r="A748" s="11">
        <v>10</v>
      </c>
      <c r="B748" s="12" t="s">
        <v>10</v>
      </c>
      <c r="C748" s="19"/>
      <c r="D748" s="19"/>
      <c r="E748" s="19"/>
      <c r="F748" s="19"/>
      <c r="G748" s="10">
        <f t="shared" si="213"/>
        <v>0</v>
      </c>
      <c r="H748" s="75"/>
      <c r="I748" s="51" t="str">
        <f t="shared" si="212"/>
        <v/>
      </c>
      <c r="J748" s="4"/>
      <c r="K748" s="40" t="str">
        <f t="shared" si="214"/>
        <v>Lançar Preço Coluna (A) Faixa 1</v>
      </c>
      <c r="L748" s="40" t="str">
        <f t="shared" si="215"/>
        <v>Lançar Preço Coluna (B) Faixa 1</v>
      </c>
      <c r="M748" s="40" t="str">
        <f t="shared" si="216"/>
        <v>Lançar Preço Coluna (C) Faixa 1</v>
      </c>
      <c r="N748" s="40" t="str">
        <f t="shared" si="217"/>
        <v>Lançar Preço Coluna (D) Faixa 1</v>
      </c>
      <c r="O748" s="33"/>
      <c r="P748" s="31" t="str">
        <f>IF(F748&lt;&gt;"",IF(I748=TRUE,"Preços OK na Faixa 10","ERRO Preços na Faixa 10"),"Lançar Preços na Faixa 10")</f>
        <v>Lançar Preços na Faixa 10</v>
      </c>
    </row>
    <row r="749" spans="1:16" ht="25.5">
      <c r="A749" s="11">
        <v>11</v>
      </c>
      <c r="B749" s="12" t="s">
        <v>11</v>
      </c>
      <c r="C749" s="19"/>
      <c r="D749" s="19"/>
      <c r="E749" s="19"/>
      <c r="F749" s="19"/>
      <c r="G749" s="10">
        <f t="shared" si="213"/>
        <v>0</v>
      </c>
      <c r="H749" s="75"/>
      <c r="I749" s="51" t="str">
        <f t="shared" si="212"/>
        <v/>
      </c>
      <c r="J749" s="4"/>
      <c r="K749" s="40" t="str">
        <f t="shared" si="214"/>
        <v>Lançar Preço Coluna (A) Faixa 1</v>
      </c>
      <c r="L749" s="40" t="str">
        <f t="shared" si="215"/>
        <v>Lançar Preço Coluna (B) Faixa 1</v>
      </c>
      <c r="M749" s="40" t="str">
        <f t="shared" si="216"/>
        <v>Lançar Preço Coluna (C) Faixa 1</v>
      </c>
      <c r="N749" s="40" t="str">
        <f t="shared" si="217"/>
        <v>Lançar Preço Coluna (D) Faixa 1</v>
      </c>
      <c r="O749" s="33"/>
      <c r="P749" s="31" t="str">
        <f>IF(F749&lt;&gt;"",IF(I749=TRUE,"Preços OK na Faixa 11","ERRO Preços na Faixa 11"),"Lançar Preços na Faixa 11")</f>
        <v>Lançar Preços na Faixa 11</v>
      </c>
    </row>
    <row r="750" spans="1:16" ht="25.5">
      <c r="A750" s="11">
        <v>12</v>
      </c>
      <c r="B750" s="12" t="s">
        <v>12</v>
      </c>
      <c r="C750" s="19"/>
      <c r="D750" s="19"/>
      <c r="E750" s="19"/>
      <c r="F750" s="19"/>
      <c r="G750" s="10">
        <f t="shared" si="213"/>
        <v>0</v>
      </c>
      <c r="H750" s="75"/>
      <c r="I750" s="51" t="str">
        <f t="shared" si="212"/>
        <v/>
      </c>
      <c r="J750" s="4"/>
      <c r="K750" s="40" t="str">
        <f t="shared" si="214"/>
        <v>Lançar Preço Coluna (A) Faixa 1</v>
      </c>
      <c r="L750" s="40" t="str">
        <f t="shared" si="215"/>
        <v>Lançar Preço Coluna (B) Faixa 1</v>
      </c>
      <c r="M750" s="40" t="str">
        <f t="shared" si="216"/>
        <v>Lançar Preço Coluna (C) Faixa 1</v>
      </c>
      <c r="N750" s="40" t="str">
        <f t="shared" si="217"/>
        <v>Lançar Preço Coluna (D) Faixa 1</v>
      </c>
      <c r="O750" s="33"/>
      <c r="P750" s="36" t="str">
        <f>IF(F750&lt;&gt;"",IF(I750=TRUE,"Preços OK na Faixa 12","ERRO Preços na Faixa 12"),"Lançar Preços na Faixa 12")</f>
        <v>Lançar Preços na Faixa 12</v>
      </c>
    </row>
    <row r="751" spans="1:16" ht="26.25" thickBot="1">
      <c r="A751" s="46">
        <v>13</v>
      </c>
      <c r="B751" s="47" t="s">
        <v>13</v>
      </c>
      <c r="C751" s="48"/>
      <c r="D751" s="48"/>
      <c r="E751" s="48"/>
      <c r="F751" s="48"/>
      <c r="G751" s="49">
        <f t="shared" si="213"/>
        <v>0</v>
      </c>
      <c r="H751" s="75">
        <f>SUM(G739:G751)</f>
        <v>0</v>
      </c>
      <c r="I751" s="51" t="str">
        <f t="shared" si="212"/>
        <v/>
      </c>
      <c r="J751" s="4"/>
      <c r="K751" s="40" t="str">
        <f t="shared" si="214"/>
        <v>Lançar Preço Coluna (A) Faixa 1</v>
      </c>
      <c r="L751" s="40" t="str">
        <f t="shared" si="215"/>
        <v>Lançar Preço Coluna (B) Faixa 1</v>
      </c>
      <c r="M751" s="40" t="str">
        <f t="shared" si="216"/>
        <v>Lançar Preço Coluna (C) Faixa 1</v>
      </c>
      <c r="N751" s="40" t="str">
        <f t="shared" si="217"/>
        <v>Lançar Preço Coluna (D) Faixa 1</v>
      </c>
      <c r="O751" s="39"/>
      <c r="P751" s="36" t="str">
        <f>IF(F751&lt;&gt;"",IF(I751=TRUE,"Preços OK na Faixa 13","ERRO Preços na Faixa 13"),"Lançar Preços na Faixa 13")</f>
        <v>Lançar Preços na Faixa 13</v>
      </c>
    </row>
    <row r="752" spans="1:16" ht="21.75" customHeight="1" thickBot="1">
      <c r="A752" s="6"/>
      <c r="B752" s="4"/>
      <c r="C752" s="4"/>
      <c r="D752" s="4"/>
      <c r="E752" s="4"/>
      <c r="F752" s="4"/>
      <c r="G752" s="4"/>
      <c r="H752" s="74"/>
      <c r="L752" s="1"/>
    </row>
    <row r="753" spans="1:16" s="63" customFormat="1" ht="30.75" customHeight="1" thickBot="1">
      <c r="A753" s="160" t="s">
        <v>70</v>
      </c>
      <c r="B753" s="161"/>
      <c r="C753" s="161"/>
      <c r="D753" s="161"/>
      <c r="E753" s="162"/>
      <c r="F753" s="162"/>
      <c r="G753" s="163"/>
      <c r="H753" s="58"/>
      <c r="I753" s="62"/>
      <c r="J753" s="64"/>
      <c r="K753" s="145" t="s">
        <v>50</v>
      </c>
      <c r="L753" s="145"/>
      <c r="M753" s="145"/>
      <c r="N753" s="145"/>
      <c r="O753" s="61"/>
      <c r="P753" s="147" t="s">
        <v>51</v>
      </c>
    </row>
    <row r="754" spans="1:16" ht="77.099999999999994" customHeight="1" thickBot="1">
      <c r="A754" s="156" t="s">
        <v>113</v>
      </c>
      <c r="B754" s="157"/>
      <c r="C754" s="157"/>
      <c r="D754" s="157"/>
      <c r="E754" s="157"/>
      <c r="F754" s="157"/>
      <c r="G754" s="158"/>
      <c r="H754" s="53"/>
      <c r="K754" s="145"/>
      <c r="L754" s="145"/>
      <c r="M754" s="145"/>
      <c r="N754" s="145"/>
      <c r="O754" s="18"/>
      <c r="P754" s="147"/>
    </row>
    <row r="755" spans="1:16" ht="13.5" customHeight="1" thickBot="1">
      <c r="A755" s="127" t="s">
        <v>37</v>
      </c>
      <c r="B755" s="127" t="s">
        <v>36</v>
      </c>
      <c r="C755" s="130" t="s">
        <v>45</v>
      </c>
      <c r="D755" s="131"/>
      <c r="E755" s="131"/>
      <c r="F755" s="132"/>
      <c r="G755" s="133" t="s">
        <v>89</v>
      </c>
      <c r="H755" s="54"/>
      <c r="K755" s="145"/>
      <c r="L755" s="145"/>
      <c r="M755" s="145"/>
      <c r="N755" s="145"/>
      <c r="O755" s="18"/>
      <c r="P755" s="147"/>
    </row>
    <row r="756" spans="1:16" ht="13.5" thickBot="1">
      <c r="A756" s="128"/>
      <c r="B756" s="128"/>
      <c r="C756" s="21" t="s">
        <v>41</v>
      </c>
      <c r="D756" s="20" t="s">
        <v>42</v>
      </c>
      <c r="E756" s="20" t="s">
        <v>43</v>
      </c>
      <c r="F756" s="20" t="s">
        <v>44</v>
      </c>
      <c r="G756" s="134"/>
      <c r="H756" s="54"/>
      <c r="K756" s="145"/>
      <c r="L756" s="145"/>
      <c r="M756" s="145"/>
      <c r="N756" s="145"/>
      <c r="O756" s="18"/>
      <c r="P756" s="147"/>
    </row>
    <row r="757" spans="1:16" ht="41.25" thickBot="1">
      <c r="A757" s="129"/>
      <c r="B757" s="129"/>
      <c r="C757" s="43" t="s">
        <v>87</v>
      </c>
      <c r="D757" s="44" t="s">
        <v>47</v>
      </c>
      <c r="E757" s="44" t="s">
        <v>88</v>
      </c>
      <c r="F757" s="44" t="s">
        <v>49</v>
      </c>
      <c r="G757" s="135"/>
      <c r="H757" s="54"/>
      <c r="K757" s="146"/>
      <c r="L757" s="146"/>
      <c r="M757" s="146"/>
      <c r="N757" s="146"/>
      <c r="O757" s="32"/>
      <c r="P757" s="148"/>
    </row>
    <row r="758" spans="1:16" ht="25.5">
      <c r="A758" s="8">
        <v>1</v>
      </c>
      <c r="B758" s="9" t="s">
        <v>1</v>
      </c>
      <c r="C758" s="19"/>
      <c r="D758" s="19"/>
      <c r="E758" s="19"/>
      <c r="F758" s="19"/>
      <c r="G758" s="10">
        <f>SUM(C758:D758)</f>
        <v>0</v>
      </c>
      <c r="H758" s="75"/>
      <c r="I758" s="51" t="str">
        <f t="shared" ref="I758:I770" si="218">IF(C758&lt;&gt;0,AND(D758&lt;C758,E758&lt;D758,F758&lt;E758),"")</f>
        <v/>
      </c>
      <c r="J758" s="4"/>
      <c r="K758" s="40" t="str">
        <f>IF(C758&lt;&gt;0,IF(AND(C758&lt;C739),"Preço Ok Coluna (A) Faixa 1","ERRO Preço Coluna (A) Faixa 1"),"Lançar Preço Coluna (A) Faixa 1")</f>
        <v>Lançar Preço Coluna (A) Faixa 1</v>
      </c>
      <c r="L758" s="40" t="str">
        <f>IF(D758&lt;&gt;0,IF(AND(D758&lt;D739),"Preço Ok Coluna (B) Faixa 1","ERRO Preço Coluna (B) Faixa 1"),"Lançar Preço Coluna (B) Faixa 1")</f>
        <v>Lançar Preço Coluna (B) Faixa 1</v>
      </c>
      <c r="M758" s="40" t="str">
        <f>IF(E758&lt;&gt;0,IF(AND(E758&lt;E739),"Preço Ok Coluna (C) Faixa 1","ERRO Preço Coluna (C) Faixa 1"),"Lançar Preço Coluna (C) Faixa 1")</f>
        <v>Lançar Preço Coluna (C) Faixa 1</v>
      </c>
      <c r="N758" s="40" t="str">
        <f>IF(F758&lt;&gt;0,IF(AND(F758&lt;F739),"Preço Ok Coluna (D) Faixa 1","ERRO Preço Coluna (D) Faixa 1"),"Lançar Preço Coluna (D) Faixa 1")</f>
        <v>Lançar Preço Coluna (D) Faixa 1</v>
      </c>
      <c r="O758" s="40"/>
      <c r="P758" s="31" t="str">
        <f>IF(F758&lt;&gt;"",IF(I758=TRUE,"Preços OK na Faixa 1","ERRO Preços na Faixa 1"),"Lançar Preços na Faixa 1")</f>
        <v>Lançar Preços na Faixa 1</v>
      </c>
    </row>
    <row r="759" spans="1:16" ht="25.5">
      <c r="A759" s="11">
        <v>2</v>
      </c>
      <c r="B759" s="12" t="s">
        <v>2</v>
      </c>
      <c r="C759" s="19"/>
      <c r="D759" s="19"/>
      <c r="E759" s="19"/>
      <c r="F759" s="19"/>
      <c r="G759" s="10">
        <f t="shared" ref="G759:G770" si="219">SUM(C759:D759)</f>
        <v>0</v>
      </c>
      <c r="H759" s="75"/>
      <c r="I759" s="51" t="str">
        <f t="shared" si="218"/>
        <v/>
      </c>
      <c r="J759" s="4"/>
      <c r="K759" s="40" t="str">
        <f>IF(C759&lt;&gt;0,IF(AND(C759&lt;C740),"Preço Ok Coluna (A) Faixa 1","ERRO Preço Coluna (A) Faixa 1"),"Lançar Preço Coluna (A) Faixa 1")</f>
        <v>Lançar Preço Coluna (A) Faixa 1</v>
      </c>
      <c r="L759" s="40" t="str">
        <f>IF(D759&lt;&gt;0,IF(AND(D759&lt;D740),"Preço Ok Coluna (B) Faixa 1","ERRO Preço Coluna (B) Faixa 1"),"Lançar Preço Coluna (B) Faixa 1")</f>
        <v>Lançar Preço Coluna (B) Faixa 1</v>
      </c>
      <c r="M759" s="40" t="str">
        <f>IF(E759&lt;&gt;0,IF(AND(E759&lt;E740),"Preço Ok Coluna (C) Faixa 1","ERRO Preço Coluna (C) Faixa 1"),"Lançar Preço Coluna (C) Faixa 1")</f>
        <v>Lançar Preço Coluna (C) Faixa 1</v>
      </c>
      <c r="N759" s="40" t="str">
        <f>IF(F759&lt;&gt;0,IF(AND(F759&lt;F740),"Preço Ok Coluna (D) Faixa 1","ERRO Preço Coluna (D) Faixa 1"),"Lançar Preço Coluna (D) Faixa 1")</f>
        <v>Lançar Preço Coluna (D) Faixa 1</v>
      </c>
      <c r="O759" s="33"/>
      <c r="P759" s="31" t="str">
        <f>IF(F759&lt;&gt;"",IF(I759=TRUE,"Preços OK na Faixa 2","ERRO Preços na Faixa 2"),"Lançar Preços na Faixa 2")</f>
        <v>Lançar Preços na Faixa 2</v>
      </c>
    </row>
    <row r="760" spans="1:16" ht="25.5">
      <c r="A760" s="11">
        <v>3</v>
      </c>
      <c r="B760" s="12" t="s">
        <v>3</v>
      </c>
      <c r="C760" s="19"/>
      <c r="D760" s="19"/>
      <c r="E760" s="19"/>
      <c r="F760" s="19"/>
      <c r="G760" s="10">
        <f t="shared" si="219"/>
        <v>0</v>
      </c>
      <c r="H760" s="75"/>
      <c r="I760" s="51" t="str">
        <f t="shared" si="218"/>
        <v/>
      </c>
      <c r="J760" s="4"/>
      <c r="K760" s="40" t="str">
        <f t="shared" ref="K760:K770" si="220">IF(C760&lt;&gt;0,IF(AND(C760&lt;C741),"Preço Ok Coluna (A) Faixa 1","ERRO Preço Coluna (A) Faixa 1"),"Lançar Preço Coluna (A) Faixa 1")</f>
        <v>Lançar Preço Coluna (A) Faixa 1</v>
      </c>
      <c r="L760" s="40" t="str">
        <f t="shared" ref="L760:L770" si="221">IF(D760&lt;&gt;0,IF(AND(D760&lt;D741),"Preço Ok Coluna (B) Faixa 1","ERRO Preço Coluna (B) Faixa 1"),"Lançar Preço Coluna (B) Faixa 1")</f>
        <v>Lançar Preço Coluna (B) Faixa 1</v>
      </c>
      <c r="M760" s="40" t="str">
        <f t="shared" ref="M760:M770" si="222">IF(E760&lt;&gt;0,IF(AND(E760&lt;E741),"Preço Ok Coluna (C) Faixa 1","ERRO Preço Coluna (C) Faixa 1"),"Lançar Preço Coluna (C) Faixa 1")</f>
        <v>Lançar Preço Coluna (C) Faixa 1</v>
      </c>
      <c r="N760" s="40" t="str">
        <f t="shared" ref="N760:N770" si="223">IF(F760&lt;&gt;0,IF(AND(F760&lt;F741),"Preço Ok Coluna (D) Faixa 1","ERRO Preço Coluna (D) Faixa 1"),"Lançar Preço Coluna (D) Faixa 1")</f>
        <v>Lançar Preço Coluna (D) Faixa 1</v>
      </c>
      <c r="O760" s="33"/>
      <c r="P760" s="31" t="str">
        <f>IF(F760&lt;&gt;"",IF(I760=TRUE,"Preços OK na Faixa 3","ERRO Preços na Faixa 3"),"Lançar Preços na Faixa 3")</f>
        <v>Lançar Preços na Faixa 3</v>
      </c>
    </row>
    <row r="761" spans="1:16" ht="25.5">
      <c r="A761" s="11">
        <v>4</v>
      </c>
      <c r="B761" s="12" t="s">
        <v>4</v>
      </c>
      <c r="C761" s="19"/>
      <c r="D761" s="19"/>
      <c r="E761" s="19"/>
      <c r="F761" s="19"/>
      <c r="G761" s="10">
        <f t="shared" si="219"/>
        <v>0</v>
      </c>
      <c r="H761" s="75"/>
      <c r="I761" s="51" t="str">
        <f t="shared" si="218"/>
        <v/>
      </c>
      <c r="J761" s="4"/>
      <c r="K761" s="40" t="str">
        <f t="shared" si="220"/>
        <v>Lançar Preço Coluna (A) Faixa 1</v>
      </c>
      <c r="L761" s="40" t="str">
        <f t="shared" si="221"/>
        <v>Lançar Preço Coluna (B) Faixa 1</v>
      </c>
      <c r="M761" s="40" t="str">
        <f t="shared" si="222"/>
        <v>Lançar Preço Coluna (C) Faixa 1</v>
      </c>
      <c r="N761" s="40" t="str">
        <f t="shared" si="223"/>
        <v>Lançar Preço Coluna (D) Faixa 1</v>
      </c>
      <c r="O761" s="33"/>
      <c r="P761" s="31" t="str">
        <f>IF(F761&lt;&gt;"",IF(I761=TRUE,"Preços OK na Faixa 4","ERRO Preços na Faixa 4"),"Lançar Preços na Faixa 4")</f>
        <v>Lançar Preços na Faixa 4</v>
      </c>
    </row>
    <row r="762" spans="1:16" ht="25.5">
      <c r="A762" s="14">
        <v>5</v>
      </c>
      <c r="B762" s="15" t="s">
        <v>5</v>
      </c>
      <c r="C762" s="19"/>
      <c r="D762" s="19"/>
      <c r="E762" s="19"/>
      <c r="F762" s="19"/>
      <c r="G762" s="16">
        <f t="shared" si="219"/>
        <v>0</v>
      </c>
      <c r="H762" s="75"/>
      <c r="I762" s="51" t="str">
        <f t="shared" si="218"/>
        <v/>
      </c>
      <c r="J762" s="4"/>
      <c r="K762" s="40" t="str">
        <f t="shared" si="220"/>
        <v>Lançar Preço Coluna (A) Faixa 1</v>
      </c>
      <c r="L762" s="40" t="str">
        <f t="shared" si="221"/>
        <v>Lançar Preço Coluna (B) Faixa 1</v>
      </c>
      <c r="M762" s="40" t="str">
        <f t="shared" si="222"/>
        <v>Lançar Preço Coluna (C) Faixa 1</v>
      </c>
      <c r="N762" s="40" t="str">
        <f t="shared" si="223"/>
        <v>Lançar Preço Coluna (D) Faixa 1</v>
      </c>
      <c r="O762" s="33"/>
      <c r="P762" s="31" t="str">
        <f>IF(F762&lt;&gt;"",IF(I762=TRUE,"Preços OK na Faixa 5","ERRO Preços na Faixa 5"),"Lançar Preços na Faixa 5")</f>
        <v>Lançar Preços na Faixa 5</v>
      </c>
    </row>
    <row r="763" spans="1:16" ht="25.5">
      <c r="A763" s="11">
        <v>6</v>
      </c>
      <c r="B763" s="12" t="s">
        <v>6</v>
      </c>
      <c r="C763" s="19"/>
      <c r="D763" s="19"/>
      <c r="E763" s="19"/>
      <c r="F763" s="19"/>
      <c r="G763" s="10">
        <f t="shared" si="219"/>
        <v>0</v>
      </c>
      <c r="H763" s="75"/>
      <c r="I763" s="51" t="str">
        <f t="shared" si="218"/>
        <v/>
      </c>
      <c r="J763" s="4"/>
      <c r="K763" s="40" t="str">
        <f t="shared" si="220"/>
        <v>Lançar Preço Coluna (A) Faixa 1</v>
      </c>
      <c r="L763" s="40" t="str">
        <f t="shared" si="221"/>
        <v>Lançar Preço Coluna (B) Faixa 1</v>
      </c>
      <c r="M763" s="40" t="str">
        <f t="shared" si="222"/>
        <v>Lançar Preço Coluna (C) Faixa 1</v>
      </c>
      <c r="N763" s="40" t="str">
        <f t="shared" si="223"/>
        <v>Lançar Preço Coluna (D) Faixa 1</v>
      </c>
      <c r="O763" s="33"/>
      <c r="P763" s="31" t="str">
        <f>IF(F763&lt;&gt;"",IF(I763=TRUE,"Preços OK na Faixa 6","ERRO Preços na Faixa 6"),"Lançar Preços na Faixa 6")</f>
        <v>Lançar Preços na Faixa 6</v>
      </c>
    </row>
    <row r="764" spans="1:16" ht="25.5">
      <c r="A764" s="11">
        <v>7</v>
      </c>
      <c r="B764" s="12" t="s">
        <v>7</v>
      </c>
      <c r="C764" s="19"/>
      <c r="D764" s="19"/>
      <c r="E764" s="19"/>
      <c r="F764" s="19"/>
      <c r="G764" s="10">
        <f t="shared" si="219"/>
        <v>0</v>
      </c>
      <c r="H764" s="75"/>
      <c r="I764" s="51" t="str">
        <f t="shared" si="218"/>
        <v/>
      </c>
      <c r="J764" s="4"/>
      <c r="K764" s="40" t="str">
        <f t="shared" si="220"/>
        <v>Lançar Preço Coluna (A) Faixa 1</v>
      </c>
      <c r="L764" s="40" t="str">
        <f t="shared" si="221"/>
        <v>Lançar Preço Coluna (B) Faixa 1</v>
      </c>
      <c r="M764" s="40" t="str">
        <f t="shared" si="222"/>
        <v>Lançar Preço Coluna (C) Faixa 1</v>
      </c>
      <c r="N764" s="40" t="str">
        <f t="shared" si="223"/>
        <v>Lançar Preço Coluna (D) Faixa 1</v>
      </c>
      <c r="O764" s="33"/>
      <c r="P764" s="31" t="str">
        <f>IF(F764&lt;&gt;"",IF(I764=TRUE,"Preços OK na Faixa 7","ERRO Preços na Faixa 7"),"Lançar Preços na Faixa 7")</f>
        <v>Lançar Preços na Faixa 7</v>
      </c>
    </row>
    <row r="765" spans="1:16" ht="25.5">
      <c r="A765" s="11">
        <v>8</v>
      </c>
      <c r="B765" s="12" t="s">
        <v>8</v>
      </c>
      <c r="C765" s="19"/>
      <c r="D765" s="19"/>
      <c r="E765" s="19"/>
      <c r="F765" s="19"/>
      <c r="G765" s="10">
        <f t="shared" si="219"/>
        <v>0</v>
      </c>
      <c r="H765" s="75"/>
      <c r="I765" s="51" t="str">
        <f t="shared" si="218"/>
        <v/>
      </c>
      <c r="J765" s="4"/>
      <c r="K765" s="40" t="str">
        <f t="shared" si="220"/>
        <v>Lançar Preço Coluna (A) Faixa 1</v>
      </c>
      <c r="L765" s="40" t="str">
        <f t="shared" si="221"/>
        <v>Lançar Preço Coluna (B) Faixa 1</v>
      </c>
      <c r="M765" s="40" t="str">
        <f t="shared" si="222"/>
        <v>Lançar Preço Coluna (C) Faixa 1</v>
      </c>
      <c r="N765" s="40" t="str">
        <f t="shared" si="223"/>
        <v>Lançar Preço Coluna (D) Faixa 1</v>
      </c>
      <c r="O765" s="33"/>
      <c r="P765" s="31" t="str">
        <f>IF(F765&lt;&gt;"",IF(I765=TRUE,"Preços OK na Faixa 8","ERRO Preços na Faixa 8"),"Lançar Preços na Faixa 8")</f>
        <v>Lançar Preços na Faixa 8</v>
      </c>
    </row>
    <row r="766" spans="1:16" ht="25.5">
      <c r="A766" s="11">
        <v>9</v>
      </c>
      <c r="B766" s="12" t="s">
        <v>9</v>
      </c>
      <c r="C766" s="19"/>
      <c r="D766" s="19"/>
      <c r="E766" s="19"/>
      <c r="F766" s="19"/>
      <c r="G766" s="10">
        <f t="shared" si="219"/>
        <v>0</v>
      </c>
      <c r="H766" s="75"/>
      <c r="I766" s="51" t="str">
        <f t="shared" si="218"/>
        <v/>
      </c>
      <c r="J766" s="4"/>
      <c r="K766" s="40" t="str">
        <f t="shared" si="220"/>
        <v>Lançar Preço Coluna (A) Faixa 1</v>
      </c>
      <c r="L766" s="40" t="str">
        <f t="shared" si="221"/>
        <v>Lançar Preço Coluna (B) Faixa 1</v>
      </c>
      <c r="M766" s="40" t="str">
        <f t="shared" si="222"/>
        <v>Lançar Preço Coluna (C) Faixa 1</v>
      </c>
      <c r="N766" s="40" t="str">
        <f t="shared" si="223"/>
        <v>Lançar Preço Coluna (D) Faixa 1</v>
      </c>
      <c r="O766" s="33"/>
      <c r="P766" s="31" t="str">
        <f>IF(F766&lt;&gt;"",IF(I766=TRUE,"Preços OK na Faixa 9","ERRO Preços na Faixa 9"),"Lançar Preços na Faixa 9")</f>
        <v>Lançar Preços na Faixa 9</v>
      </c>
    </row>
    <row r="767" spans="1:16" ht="25.5">
      <c r="A767" s="11">
        <v>10</v>
      </c>
      <c r="B767" s="12" t="s">
        <v>10</v>
      </c>
      <c r="C767" s="19"/>
      <c r="D767" s="19"/>
      <c r="E767" s="19"/>
      <c r="F767" s="19"/>
      <c r="G767" s="10">
        <f t="shared" si="219"/>
        <v>0</v>
      </c>
      <c r="H767" s="75"/>
      <c r="I767" s="51" t="str">
        <f t="shared" si="218"/>
        <v/>
      </c>
      <c r="J767" s="4"/>
      <c r="K767" s="40" t="str">
        <f t="shared" si="220"/>
        <v>Lançar Preço Coluna (A) Faixa 1</v>
      </c>
      <c r="L767" s="40" t="str">
        <f t="shared" si="221"/>
        <v>Lançar Preço Coluna (B) Faixa 1</v>
      </c>
      <c r="M767" s="40" t="str">
        <f t="shared" si="222"/>
        <v>Lançar Preço Coluna (C) Faixa 1</v>
      </c>
      <c r="N767" s="40" t="str">
        <f t="shared" si="223"/>
        <v>Lançar Preço Coluna (D) Faixa 1</v>
      </c>
      <c r="O767" s="33"/>
      <c r="P767" s="31" t="str">
        <f>IF(F767&lt;&gt;"",IF(I767=TRUE,"Preços OK na Faixa 10","ERRO Preços na Faixa 10"),"Lançar Preços na Faixa 10")</f>
        <v>Lançar Preços na Faixa 10</v>
      </c>
    </row>
    <row r="768" spans="1:16" ht="25.5">
      <c r="A768" s="11">
        <v>11</v>
      </c>
      <c r="B768" s="12" t="s">
        <v>11</v>
      </c>
      <c r="C768" s="19"/>
      <c r="D768" s="19"/>
      <c r="E768" s="19"/>
      <c r="F768" s="19"/>
      <c r="G768" s="10">
        <f t="shared" si="219"/>
        <v>0</v>
      </c>
      <c r="H768" s="75"/>
      <c r="I768" s="51" t="str">
        <f t="shared" si="218"/>
        <v/>
      </c>
      <c r="J768" s="4"/>
      <c r="K768" s="40" t="str">
        <f t="shared" si="220"/>
        <v>Lançar Preço Coluna (A) Faixa 1</v>
      </c>
      <c r="L768" s="40" t="str">
        <f t="shared" si="221"/>
        <v>Lançar Preço Coluna (B) Faixa 1</v>
      </c>
      <c r="M768" s="40" t="str">
        <f t="shared" si="222"/>
        <v>Lançar Preço Coluna (C) Faixa 1</v>
      </c>
      <c r="N768" s="40" t="str">
        <f t="shared" si="223"/>
        <v>Lançar Preço Coluna (D) Faixa 1</v>
      </c>
      <c r="O768" s="33"/>
      <c r="P768" s="31" t="str">
        <f>IF(F768&lt;&gt;"",IF(I768=TRUE,"Preços OK na Faixa 11","ERRO Preços na Faixa 11"),"Lançar Preços na Faixa 11")</f>
        <v>Lançar Preços na Faixa 11</v>
      </c>
    </row>
    <row r="769" spans="1:16" ht="25.5">
      <c r="A769" s="11">
        <v>12</v>
      </c>
      <c r="B769" s="12" t="s">
        <v>12</v>
      </c>
      <c r="C769" s="19"/>
      <c r="D769" s="19"/>
      <c r="E769" s="19"/>
      <c r="F769" s="19"/>
      <c r="G769" s="10">
        <f t="shared" si="219"/>
        <v>0</v>
      </c>
      <c r="H769" s="75"/>
      <c r="I769" s="51" t="str">
        <f t="shared" si="218"/>
        <v/>
      </c>
      <c r="J769" s="4"/>
      <c r="K769" s="40" t="str">
        <f t="shared" si="220"/>
        <v>Lançar Preço Coluna (A) Faixa 1</v>
      </c>
      <c r="L769" s="40" t="str">
        <f t="shared" si="221"/>
        <v>Lançar Preço Coluna (B) Faixa 1</v>
      </c>
      <c r="M769" s="40" t="str">
        <f t="shared" si="222"/>
        <v>Lançar Preço Coluna (C) Faixa 1</v>
      </c>
      <c r="N769" s="40" t="str">
        <f t="shared" si="223"/>
        <v>Lançar Preço Coluna (D) Faixa 1</v>
      </c>
      <c r="O769" s="33"/>
      <c r="P769" s="36" t="str">
        <f>IF(F769&lt;&gt;"",IF(I769=TRUE,"Preços OK na Faixa 12","ERRO Preços na Faixa 12"),"Lançar Preços na Faixa 12")</f>
        <v>Lançar Preços na Faixa 12</v>
      </c>
    </row>
    <row r="770" spans="1:16" ht="26.25" thickBot="1">
      <c r="A770" s="46">
        <v>13</v>
      </c>
      <c r="B770" s="47" t="s">
        <v>13</v>
      </c>
      <c r="C770" s="48"/>
      <c r="D770" s="48"/>
      <c r="E770" s="48"/>
      <c r="F770" s="48"/>
      <c r="G770" s="49">
        <f t="shared" si="219"/>
        <v>0</v>
      </c>
      <c r="H770" s="75">
        <f>SUM(G758:G770)</f>
        <v>0</v>
      </c>
      <c r="I770" s="51" t="str">
        <f t="shared" si="218"/>
        <v/>
      </c>
      <c r="J770" s="4"/>
      <c r="K770" s="40" t="str">
        <f t="shared" si="220"/>
        <v>Lançar Preço Coluna (A) Faixa 1</v>
      </c>
      <c r="L770" s="40" t="str">
        <f t="shared" si="221"/>
        <v>Lançar Preço Coluna (B) Faixa 1</v>
      </c>
      <c r="M770" s="40" t="str">
        <f t="shared" si="222"/>
        <v>Lançar Preço Coluna (C) Faixa 1</v>
      </c>
      <c r="N770" s="40" t="str">
        <f t="shared" si="223"/>
        <v>Lançar Preço Coluna (D) Faixa 1</v>
      </c>
      <c r="O770" s="39"/>
      <c r="P770" s="36" t="str">
        <f>IF(F770&lt;&gt;"",IF(I770=TRUE,"Preços OK na Faixa 13","ERRO Preços na Faixa 13"),"Lançar Preços na Faixa 13")</f>
        <v>Lançar Preços na Faixa 13</v>
      </c>
    </row>
    <row r="771" spans="1:16" ht="21.75" customHeight="1" thickBot="1">
      <c r="A771" s="6"/>
      <c r="B771" s="4"/>
      <c r="C771" s="4"/>
      <c r="D771" s="4"/>
      <c r="E771" s="4"/>
      <c r="F771" s="4"/>
      <c r="G771" s="4"/>
      <c r="H771" s="74"/>
      <c r="L771" s="1"/>
    </row>
    <row r="772" spans="1:16" s="63" customFormat="1" ht="30.75" customHeight="1" thickBot="1">
      <c r="A772" s="160" t="s">
        <v>71</v>
      </c>
      <c r="B772" s="161"/>
      <c r="C772" s="161"/>
      <c r="D772" s="161"/>
      <c r="E772" s="162"/>
      <c r="F772" s="162"/>
      <c r="G772" s="163"/>
      <c r="H772" s="58"/>
      <c r="I772" s="62"/>
      <c r="J772" s="64"/>
      <c r="K772" s="145" t="s">
        <v>50</v>
      </c>
      <c r="L772" s="145"/>
      <c r="M772" s="145"/>
      <c r="N772" s="145"/>
      <c r="O772" s="61"/>
      <c r="P772" s="147" t="s">
        <v>51</v>
      </c>
    </row>
    <row r="773" spans="1:16" ht="77.099999999999994" customHeight="1" thickBot="1">
      <c r="A773" s="156" t="s">
        <v>114</v>
      </c>
      <c r="B773" s="157"/>
      <c r="C773" s="157"/>
      <c r="D773" s="157"/>
      <c r="E773" s="157"/>
      <c r="F773" s="157"/>
      <c r="G773" s="158"/>
      <c r="H773" s="53"/>
      <c r="K773" s="145"/>
      <c r="L773" s="145"/>
      <c r="M773" s="145"/>
      <c r="N773" s="145"/>
      <c r="O773" s="18"/>
      <c r="P773" s="147"/>
    </row>
    <row r="774" spans="1:16" ht="13.5" customHeight="1" thickBot="1">
      <c r="A774" s="127" t="s">
        <v>37</v>
      </c>
      <c r="B774" s="127" t="s">
        <v>36</v>
      </c>
      <c r="C774" s="130" t="s">
        <v>45</v>
      </c>
      <c r="D774" s="131"/>
      <c r="E774" s="131"/>
      <c r="F774" s="132"/>
      <c r="G774" s="133" t="s">
        <v>89</v>
      </c>
      <c r="H774" s="54"/>
      <c r="K774" s="145"/>
      <c r="L774" s="145"/>
      <c r="M774" s="145"/>
      <c r="N774" s="145"/>
      <c r="O774" s="18"/>
      <c r="P774" s="147"/>
    </row>
    <row r="775" spans="1:16" ht="13.5" thickBot="1">
      <c r="A775" s="128"/>
      <c r="B775" s="128"/>
      <c r="C775" s="21" t="s">
        <v>41</v>
      </c>
      <c r="D775" s="20" t="s">
        <v>42</v>
      </c>
      <c r="E775" s="20" t="s">
        <v>43</v>
      </c>
      <c r="F775" s="20" t="s">
        <v>44</v>
      </c>
      <c r="G775" s="134"/>
      <c r="H775" s="54"/>
      <c r="K775" s="145"/>
      <c r="L775" s="145"/>
      <c r="M775" s="145"/>
      <c r="N775" s="145"/>
      <c r="O775" s="18"/>
      <c r="P775" s="147"/>
    </row>
    <row r="776" spans="1:16" ht="41.25" thickBot="1">
      <c r="A776" s="129"/>
      <c r="B776" s="129"/>
      <c r="C776" s="43" t="s">
        <v>87</v>
      </c>
      <c r="D776" s="44" t="s">
        <v>47</v>
      </c>
      <c r="E776" s="44" t="s">
        <v>88</v>
      </c>
      <c r="F776" s="44" t="s">
        <v>49</v>
      </c>
      <c r="G776" s="135"/>
      <c r="H776" s="54"/>
      <c r="K776" s="146"/>
      <c r="L776" s="146"/>
      <c r="M776" s="146"/>
      <c r="N776" s="146"/>
      <c r="O776" s="32"/>
      <c r="P776" s="148"/>
    </row>
    <row r="777" spans="1:16" ht="25.5">
      <c r="A777" s="8">
        <v>1</v>
      </c>
      <c r="B777" s="9" t="s">
        <v>1</v>
      </c>
      <c r="C777" s="19"/>
      <c r="D777" s="19"/>
      <c r="E777" s="19"/>
      <c r="F777" s="19"/>
      <c r="G777" s="10">
        <f>SUM(C777:D777)</f>
        <v>0</v>
      </c>
      <c r="H777" s="75"/>
      <c r="I777" s="51" t="str">
        <f t="shared" ref="I777:I789" si="224">IF(C777&lt;&gt;0,AND(D777&lt;C777,E777&lt;D777,F777&lt;E777),"")</f>
        <v/>
      </c>
      <c r="J777" s="4"/>
      <c r="K777" s="40" t="str">
        <f>IF(C777&lt;&gt;0,IF(AND(C777&lt;C758),"Preço Ok Coluna (A) Faixa 1","ERRO Preço Coluna (A) Faixa 1"),"Lançar Preço Coluna (A) Faixa 1")</f>
        <v>Lançar Preço Coluna (A) Faixa 1</v>
      </c>
      <c r="L777" s="40" t="str">
        <f>IF(D777&lt;&gt;0,IF(AND(D777&lt;D758),"Preço Ok Coluna (B) Faixa 1","ERRO Preço Coluna (B) Faixa 1"),"Lançar Preço Coluna (B) Faixa 1")</f>
        <v>Lançar Preço Coluna (B) Faixa 1</v>
      </c>
      <c r="M777" s="40" t="str">
        <f>IF(E777&lt;&gt;0,IF(AND(E777&lt;E758),"Preço Ok Coluna (C) Faixa 1","ERRO Preço Coluna (C) Faixa 1"),"Lançar Preço Coluna (C) Faixa 1")</f>
        <v>Lançar Preço Coluna (C) Faixa 1</v>
      </c>
      <c r="N777" s="40" t="str">
        <f>IF(F777&lt;&gt;0,IF(AND(F777&lt;F758),"Preço Ok Coluna (D) Faixa 1","ERRO Preço Coluna (D) Faixa 1"),"Lançar Preço Coluna (D) Faixa 1")</f>
        <v>Lançar Preço Coluna (D) Faixa 1</v>
      </c>
      <c r="O777" s="40"/>
      <c r="P777" s="31" t="str">
        <f>IF(F777&lt;&gt;"",IF(I777=TRUE,"Preços OK na Faixa 1","ERRO Preços na Faixa 1"),"Lançar Preços na Faixa 1")</f>
        <v>Lançar Preços na Faixa 1</v>
      </c>
    </row>
    <row r="778" spans="1:16" ht="25.5">
      <c r="A778" s="11">
        <v>2</v>
      </c>
      <c r="B778" s="12" t="s">
        <v>2</v>
      </c>
      <c r="C778" s="19"/>
      <c r="D778" s="19"/>
      <c r="E778" s="19"/>
      <c r="F778" s="19"/>
      <c r="G778" s="10">
        <f t="shared" ref="G778:G789" si="225">SUM(C778:D778)</f>
        <v>0</v>
      </c>
      <c r="H778" s="75"/>
      <c r="I778" s="51" t="str">
        <f t="shared" si="224"/>
        <v/>
      </c>
      <c r="J778" s="4"/>
      <c r="K778" s="40" t="str">
        <f>IF(C778&lt;&gt;0,IF(AND(C778&lt;C759),"Preço Ok Coluna (A) Faixa 1","ERRO Preço Coluna (A) Faixa 1"),"Lançar Preço Coluna (A) Faixa 1")</f>
        <v>Lançar Preço Coluna (A) Faixa 1</v>
      </c>
      <c r="L778" s="40" t="str">
        <f>IF(D778&lt;&gt;0,IF(AND(D778&lt;D759),"Preço Ok Coluna (B) Faixa 1","ERRO Preço Coluna (B) Faixa 1"),"Lançar Preço Coluna (B) Faixa 1")</f>
        <v>Lançar Preço Coluna (B) Faixa 1</v>
      </c>
      <c r="M778" s="40" t="str">
        <f>IF(E778&lt;&gt;0,IF(AND(E778&lt;E759),"Preço Ok Coluna (C) Faixa 1","ERRO Preço Coluna (C) Faixa 1"),"Lançar Preço Coluna (C) Faixa 1")</f>
        <v>Lançar Preço Coluna (C) Faixa 1</v>
      </c>
      <c r="N778" s="40" t="str">
        <f>IF(F778&lt;&gt;0,IF(AND(F778&lt;F759),"Preço Ok Coluna (D) Faixa 1","ERRO Preço Coluna (D) Faixa 1"),"Lançar Preço Coluna (D) Faixa 1")</f>
        <v>Lançar Preço Coluna (D) Faixa 1</v>
      </c>
      <c r="O778" s="33"/>
      <c r="P778" s="31" t="str">
        <f>IF(F778&lt;&gt;"",IF(I778=TRUE,"Preços OK na Faixa 2","ERRO Preços na Faixa 2"),"Lançar Preços na Faixa 2")</f>
        <v>Lançar Preços na Faixa 2</v>
      </c>
    </row>
    <row r="779" spans="1:16" ht="25.5">
      <c r="A779" s="11">
        <v>3</v>
      </c>
      <c r="B779" s="12" t="s">
        <v>3</v>
      </c>
      <c r="C779" s="19"/>
      <c r="D779" s="19"/>
      <c r="E779" s="19"/>
      <c r="F779" s="19"/>
      <c r="G779" s="10">
        <f t="shared" si="225"/>
        <v>0</v>
      </c>
      <c r="H779" s="75"/>
      <c r="I779" s="51" t="str">
        <f t="shared" si="224"/>
        <v/>
      </c>
      <c r="J779" s="4"/>
      <c r="K779" s="40" t="str">
        <f t="shared" ref="K779:K789" si="226">IF(C779&lt;&gt;0,IF(AND(C779&lt;C760),"Preço Ok Coluna (A) Faixa 1","ERRO Preço Coluna (A) Faixa 1"),"Lançar Preço Coluna (A) Faixa 1")</f>
        <v>Lançar Preço Coluna (A) Faixa 1</v>
      </c>
      <c r="L779" s="40" t="str">
        <f t="shared" ref="L779:L789" si="227">IF(D779&lt;&gt;0,IF(AND(D779&lt;D760),"Preço Ok Coluna (B) Faixa 1","ERRO Preço Coluna (B) Faixa 1"),"Lançar Preço Coluna (B) Faixa 1")</f>
        <v>Lançar Preço Coluna (B) Faixa 1</v>
      </c>
      <c r="M779" s="40" t="str">
        <f t="shared" ref="M779:M789" si="228">IF(E779&lt;&gt;0,IF(AND(E779&lt;E760),"Preço Ok Coluna (C) Faixa 1","ERRO Preço Coluna (C) Faixa 1"),"Lançar Preço Coluna (C) Faixa 1")</f>
        <v>Lançar Preço Coluna (C) Faixa 1</v>
      </c>
      <c r="N779" s="40" t="str">
        <f t="shared" ref="N779:N789" si="229">IF(F779&lt;&gt;0,IF(AND(F779&lt;F760),"Preço Ok Coluna (D) Faixa 1","ERRO Preço Coluna (D) Faixa 1"),"Lançar Preço Coluna (D) Faixa 1")</f>
        <v>Lançar Preço Coluna (D) Faixa 1</v>
      </c>
      <c r="O779" s="33"/>
      <c r="P779" s="31" t="str">
        <f>IF(F779&lt;&gt;"",IF(I779=TRUE,"Preços OK na Faixa 3","ERRO Preços na Faixa 3"),"Lançar Preços na Faixa 3")</f>
        <v>Lançar Preços na Faixa 3</v>
      </c>
    </row>
    <row r="780" spans="1:16" ht="25.5">
      <c r="A780" s="11">
        <v>4</v>
      </c>
      <c r="B780" s="12" t="s">
        <v>4</v>
      </c>
      <c r="C780" s="19"/>
      <c r="D780" s="19"/>
      <c r="E780" s="19"/>
      <c r="F780" s="19"/>
      <c r="G780" s="10">
        <f t="shared" si="225"/>
        <v>0</v>
      </c>
      <c r="H780" s="75"/>
      <c r="I780" s="51" t="str">
        <f t="shared" si="224"/>
        <v/>
      </c>
      <c r="J780" s="4"/>
      <c r="K780" s="40" t="str">
        <f t="shared" si="226"/>
        <v>Lançar Preço Coluna (A) Faixa 1</v>
      </c>
      <c r="L780" s="40" t="str">
        <f t="shared" si="227"/>
        <v>Lançar Preço Coluna (B) Faixa 1</v>
      </c>
      <c r="M780" s="40" t="str">
        <f t="shared" si="228"/>
        <v>Lançar Preço Coluna (C) Faixa 1</v>
      </c>
      <c r="N780" s="40" t="str">
        <f t="shared" si="229"/>
        <v>Lançar Preço Coluna (D) Faixa 1</v>
      </c>
      <c r="O780" s="33"/>
      <c r="P780" s="31" t="str">
        <f>IF(F780&lt;&gt;"",IF(I780=TRUE,"Preços OK na Faixa 4","ERRO Preços na Faixa 4"),"Lançar Preços na Faixa 4")</f>
        <v>Lançar Preços na Faixa 4</v>
      </c>
    </row>
    <row r="781" spans="1:16" ht="25.5">
      <c r="A781" s="11">
        <v>5</v>
      </c>
      <c r="B781" s="12" t="s">
        <v>5</v>
      </c>
      <c r="C781" s="19"/>
      <c r="D781" s="19"/>
      <c r="E781" s="19"/>
      <c r="F781" s="19"/>
      <c r="G781" s="10">
        <f t="shared" si="225"/>
        <v>0</v>
      </c>
      <c r="H781" s="75"/>
      <c r="I781" s="51" t="str">
        <f t="shared" si="224"/>
        <v/>
      </c>
      <c r="J781" s="4"/>
      <c r="K781" s="40" t="str">
        <f t="shared" si="226"/>
        <v>Lançar Preço Coluna (A) Faixa 1</v>
      </c>
      <c r="L781" s="40" t="str">
        <f t="shared" si="227"/>
        <v>Lançar Preço Coluna (B) Faixa 1</v>
      </c>
      <c r="M781" s="40" t="str">
        <f t="shared" si="228"/>
        <v>Lançar Preço Coluna (C) Faixa 1</v>
      </c>
      <c r="N781" s="40" t="str">
        <f t="shared" si="229"/>
        <v>Lançar Preço Coluna (D) Faixa 1</v>
      </c>
      <c r="O781" s="33"/>
      <c r="P781" s="31" t="str">
        <f>IF(F781&lt;&gt;"",IF(I781=TRUE,"Preços OK na Faixa 5","ERRO Preços na Faixa 5"),"Lançar Preços na Faixa 5")</f>
        <v>Lançar Preços na Faixa 5</v>
      </c>
    </row>
    <row r="782" spans="1:16" ht="25.5">
      <c r="A782" s="11">
        <v>6</v>
      </c>
      <c r="B782" s="12" t="s">
        <v>6</v>
      </c>
      <c r="C782" s="19"/>
      <c r="D782" s="19"/>
      <c r="E782" s="19"/>
      <c r="F782" s="19"/>
      <c r="G782" s="10">
        <f t="shared" si="225"/>
        <v>0</v>
      </c>
      <c r="H782" s="75"/>
      <c r="I782" s="51" t="str">
        <f t="shared" si="224"/>
        <v/>
      </c>
      <c r="J782" s="4"/>
      <c r="K782" s="40" t="str">
        <f t="shared" si="226"/>
        <v>Lançar Preço Coluna (A) Faixa 1</v>
      </c>
      <c r="L782" s="40" t="str">
        <f t="shared" si="227"/>
        <v>Lançar Preço Coluna (B) Faixa 1</v>
      </c>
      <c r="M782" s="40" t="str">
        <f t="shared" si="228"/>
        <v>Lançar Preço Coluna (C) Faixa 1</v>
      </c>
      <c r="N782" s="40" t="str">
        <f t="shared" si="229"/>
        <v>Lançar Preço Coluna (D) Faixa 1</v>
      </c>
      <c r="O782" s="33"/>
      <c r="P782" s="31" t="str">
        <f>IF(F782&lt;&gt;"",IF(I782=TRUE,"Preços OK na Faixa 6","ERRO Preços na Faixa 6"),"Lançar Preços na Faixa 6")</f>
        <v>Lançar Preços na Faixa 6</v>
      </c>
    </row>
    <row r="783" spans="1:16" ht="25.5">
      <c r="A783" s="11">
        <v>7</v>
      </c>
      <c r="B783" s="12" t="s">
        <v>7</v>
      </c>
      <c r="C783" s="19"/>
      <c r="D783" s="19"/>
      <c r="E783" s="19"/>
      <c r="F783" s="19"/>
      <c r="G783" s="10">
        <f t="shared" si="225"/>
        <v>0</v>
      </c>
      <c r="H783" s="75"/>
      <c r="I783" s="51" t="str">
        <f t="shared" si="224"/>
        <v/>
      </c>
      <c r="J783" s="4"/>
      <c r="K783" s="40" t="str">
        <f t="shared" si="226"/>
        <v>Lançar Preço Coluna (A) Faixa 1</v>
      </c>
      <c r="L783" s="40" t="str">
        <f t="shared" si="227"/>
        <v>Lançar Preço Coluna (B) Faixa 1</v>
      </c>
      <c r="M783" s="40" t="str">
        <f t="shared" si="228"/>
        <v>Lançar Preço Coluna (C) Faixa 1</v>
      </c>
      <c r="N783" s="40" t="str">
        <f t="shared" si="229"/>
        <v>Lançar Preço Coluna (D) Faixa 1</v>
      </c>
      <c r="O783" s="33"/>
      <c r="P783" s="31" t="str">
        <f>IF(F783&lt;&gt;"",IF(I783=TRUE,"Preços OK na Faixa 7","ERRO Preços na Faixa 7"),"Lançar Preços na Faixa 7")</f>
        <v>Lançar Preços na Faixa 7</v>
      </c>
    </row>
    <row r="784" spans="1:16" ht="25.5">
      <c r="A784" s="11">
        <v>8</v>
      </c>
      <c r="B784" s="12" t="s">
        <v>8</v>
      </c>
      <c r="C784" s="19"/>
      <c r="D784" s="19"/>
      <c r="E784" s="19"/>
      <c r="F784" s="19"/>
      <c r="G784" s="10">
        <f t="shared" si="225"/>
        <v>0</v>
      </c>
      <c r="H784" s="75"/>
      <c r="I784" s="51" t="str">
        <f t="shared" si="224"/>
        <v/>
      </c>
      <c r="J784" s="4"/>
      <c r="K784" s="40" t="str">
        <f t="shared" si="226"/>
        <v>Lançar Preço Coluna (A) Faixa 1</v>
      </c>
      <c r="L784" s="40" t="str">
        <f t="shared" si="227"/>
        <v>Lançar Preço Coluna (B) Faixa 1</v>
      </c>
      <c r="M784" s="40" t="str">
        <f t="shared" si="228"/>
        <v>Lançar Preço Coluna (C) Faixa 1</v>
      </c>
      <c r="N784" s="40" t="str">
        <f t="shared" si="229"/>
        <v>Lançar Preço Coluna (D) Faixa 1</v>
      </c>
      <c r="O784" s="33"/>
      <c r="P784" s="31" t="str">
        <f>IF(F784&lt;&gt;"",IF(I784=TRUE,"Preços OK na Faixa 8","ERRO Preços na Faixa 8"),"Lançar Preços na Faixa 8")</f>
        <v>Lançar Preços na Faixa 8</v>
      </c>
    </row>
    <row r="785" spans="1:16" ht="25.5">
      <c r="A785" s="11">
        <v>9</v>
      </c>
      <c r="B785" s="12" t="s">
        <v>9</v>
      </c>
      <c r="C785" s="19"/>
      <c r="D785" s="19"/>
      <c r="E785" s="19"/>
      <c r="F785" s="19"/>
      <c r="G785" s="10">
        <f t="shared" si="225"/>
        <v>0</v>
      </c>
      <c r="H785" s="75"/>
      <c r="I785" s="51" t="str">
        <f t="shared" si="224"/>
        <v/>
      </c>
      <c r="J785" s="4"/>
      <c r="K785" s="40" t="str">
        <f t="shared" si="226"/>
        <v>Lançar Preço Coluna (A) Faixa 1</v>
      </c>
      <c r="L785" s="40" t="str">
        <f t="shared" si="227"/>
        <v>Lançar Preço Coluna (B) Faixa 1</v>
      </c>
      <c r="M785" s="40" t="str">
        <f t="shared" si="228"/>
        <v>Lançar Preço Coluna (C) Faixa 1</v>
      </c>
      <c r="N785" s="40" t="str">
        <f t="shared" si="229"/>
        <v>Lançar Preço Coluna (D) Faixa 1</v>
      </c>
      <c r="O785" s="33"/>
      <c r="P785" s="31" t="str">
        <f>IF(F785&lt;&gt;"",IF(I785=TRUE,"Preços OK na Faixa 9","ERRO Preços na Faixa 9"),"Lançar Preços na Faixa 9")</f>
        <v>Lançar Preços na Faixa 9</v>
      </c>
    </row>
    <row r="786" spans="1:16" ht="25.5">
      <c r="A786" s="11">
        <v>10</v>
      </c>
      <c r="B786" s="12" t="s">
        <v>10</v>
      </c>
      <c r="C786" s="19"/>
      <c r="D786" s="19"/>
      <c r="E786" s="19"/>
      <c r="F786" s="19"/>
      <c r="G786" s="10">
        <f t="shared" si="225"/>
        <v>0</v>
      </c>
      <c r="H786" s="75"/>
      <c r="I786" s="51" t="str">
        <f t="shared" si="224"/>
        <v/>
      </c>
      <c r="J786" s="4"/>
      <c r="K786" s="40" t="str">
        <f t="shared" si="226"/>
        <v>Lançar Preço Coluna (A) Faixa 1</v>
      </c>
      <c r="L786" s="40" t="str">
        <f t="shared" si="227"/>
        <v>Lançar Preço Coluna (B) Faixa 1</v>
      </c>
      <c r="M786" s="40" t="str">
        <f t="shared" si="228"/>
        <v>Lançar Preço Coluna (C) Faixa 1</v>
      </c>
      <c r="N786" s="40" t="str">
        <f t="shared" si="229"/>
        <v>Lançar Preço Coluna (D) Faixa 1</v>
      </c>
      <c r="O786" s="33"/>
      <c r="P786" s="31" t="str">
        <f>IF(F786&lt;&gt;"",IF(I786=TRUE,"Preços OK na Faixa 10","ERRO Preços na Faixa 10"),"Lançar Preços na Faixa 10")</f>
        <v>Lançar Preços na Faixa 10</v>
      </c>
    </row>
    <row r="787" spans="1:16" ht="25.5">
      <c r="A787" s="11">
        <v>11</v>
      </c>
      <c r="B787" s="12" t="s">
        <v>11</v>
      </c>
      <c r="C787" s="19"/>
      <c r="D787" s="19"/>
      <c r="E787" s="19"/>
      <c r="F787" s="19"/>
      <c r="G787" s="10">
        <f t="shared" si="225"/>
        <v>0</v>
      </c>
      <c r="H787" s="75"/>
      <c r="I787" s="51" t="str">
        <f t="shared" si="224"/>
        <v/>
      </c>
      <c r="J787" s="4"/>
      <c r="K787" s="40" t="str">
        <f t="shared" si="226"/>
        <v>Lançar Preço Coluna (A) Faixa 1</v>
      </c>
      <c r="L787" s="40" t="str">
        <f t="shared" si="227"/>
        <v>Lançar Preço Coluna (B) Faixa 1</v>
      </c>
      <c r="M787" s="40" t="str">
        <f t="shared" si="228"/>
        <v>Lançar Preço Coluna (C) Faixa 1</v>
      </c>
      <c r="N787" s="40" t="str">
        <f t="shared" si="229"/>
        <v>Lançar Preço Coluna (D) Faixa 1</v>
      </c>
      <c r="O787" s="33"/>
      <c r="P787" s="31" t="str">
        <f>IF(F787&lt;&gt;"",IF(I787=TRUE,"Preços OK na Faixa 11","ERRO Preços na Faixa 11"),"Lançar Preços na Faixa 11")</f>
        <v>Lançar Preços na Faixa 11</v>
      </c>
    </row>
    <row r="788" spans="1:16" ht="25.5">
      <c r="A788" s="11">
        <v>12</v>
      </c>
      <c r="B788" s="12" t="s">
        <v>12</v>
      </c>
      <c r="C788" s="19"/>
      <c r="D788" s="19"/>
      <c r="E788" s="19"/>
      <c r="F788" s="19"/>
      <c r="G788" s="10">
        <f t="shared" si="225"/>
        <v>0</v>
      </c>
      <c r="H788" s="75"/>
      <c r="I788" s="51" t="str">
        <f t="shared" si="224"/>
        <v/>
      </c>
      <c r="J788" s="4"/>
      <c r="K788" s="40" t="str">
        <f t="shared" si="226"/>
        <v>Lançar Preço Coluna (A) Faixa 1</v>
      </c>
      <c r="L788" s="40" t="str">
        <f t="shared" si="227"/>
        <v>Lançar Preço Coluna (B) Faixa 1</v>
      </c>
      <c r="M788" s="40" t="str">
        <f t="shared" si="228"/>
        <v>Lançar Preço Coluna (C) Faixa 1</v>
      </c>
      <c r="N788" s="40" t="str">
        <f t="shared" si="229"/>
        <v>Lançar Preço Coluna (D) Faixa 1</v>
      </c>
      <c r="O788" s="33"/>
      <c r="P788" s="36" t="str">
        <f>IF(F788&lt;&gt;"",IF(I788=TRUE,"Preços OK na Faixa 12","ERRO Preços na Faixa 12"),"Lançar Preços na Faixa 12")</f>
        <v>Lançar Preços na Faixa 12</v>
      </c>
    </row>
    <row r="789" spans="1:16" ht="26.25" thickBot="1">
      <c r="A789" s="46">
        <v>13</v>
      </c>
      <c r="B789" s="47" t="s">
        <v>13</v>
      </c>
      <c r="C789" s="48"/>
      <c r="D789" s="48"/>
      <c r="E789" s="48"/>
      <c r="F789" s="48"/>
      <c r="G789" s="49">
        <f t="shared" si="225"/>
        <v>0</v>
      </c>
      <c r="H789" s="75">
        <f>SUM(G777:G789)</f>
        <v>0</v>
      </c>
      <c r="I789" s="51" t="str">
        <f t="shared" si="224"/>
        <v/>
      </c>
      <c r="J789" s="4"/>
      <c r="K789" s="40" t="str">
        <f t="shared" si="226"/>
        <v>Lançar Preço Coluna (A) Faixa 1</v>
      </c>
      <c r="L789" s="40" t="str">
        <f t="shared" si="227"/>
        <v>Lançar Preço Coluna (B) Faixa 1</v>
      </c>
      <c r="M789" s="40" t="str">
        <f t="shared" si="228"/>
        <v>Lançar Preço Coluna (C) Faixa 1</v>
      </c>
      <c r="N789" s="40" t="str">
        <f t="shared" si="229"/>
        <v>Lançar Preço Coluna (D) Faixa 1</v>
      </c>
      <c r="O789" s="39"/>
      <c r="P789" s="36" t="str">
        <f>IF(F789&lt;&gt;"",IF(I789=TRUE,"Preços OK na Faixa 13","ERRO Preços na Faixa 13"),"Lançar Preços na Faixa 13")</f>
        <v>Lançar Preços na Faixa 13</v>
      </c>
    </row>
    <row r="790" spans="1:16" ht="21.75" customHeight="1" thickBot="1">
      <c r="A790" s="6"/>
      <c r="B790" s="4"/>
      <c r="C790" s="4"/>
      <c r="D790" s="4"/>
      <c r="E790" s="4"/>
      <c r="F790" s="4"/>
      <c r="G790" s="4"/>
      <c r="H790" s="74"/>
      <c r="L790" s="1"/>
    </row>
    <row r="791" spans="1:16" s="63" customFormat="1" ht="30.75" customHeight="1" thickBot="1">
      <c r="A791" s="160" t="s">
        <v>72</v>
      </c>
      <c r="B791" s="161"/>
      <c r="C791" s="161"/>
      <c r="D791" s="161"/>
      <c r="E791" s="162"/>
      <c r="F791" s="162"/>
      <c r="G791" s="163"/>
      <c r="H791" s="58"/>
      <c r="I791" s="62"/>
      <c r="J791" s="64"/>
      <c r="K791" s="145" t="s">
        <v>50</v>
      </c>
      <c r="L791" s="145"/>
      <c r="M791" s="145"/>
      <c r="N791" s="145"/>
      <c r="O791" s="61"/>
      <c r="P791" s="147" t="s">
        <v>51</v>
      </c>
    </row>
    <row r="792" spans="1:16" ht="71.099999999999994" customHeight="1" thickBot="1">
      <c r="A792" s="156" t="s">
        <v>115</v>
      </c>
      <c r="B792" s="157"/>
      <c r="C792" s="157"/>
      <c r="D792" s="157"/>
      <c r="E792" s="157"/>
      <c r="F792" s="157"/>
      <c r="G792" s="158"/>
      <c r="H792" s="53"/>
      <c r="K792" s="145"/>
      <c r="L792" s="145"/>
      <c r="M792" s="145"/>
      <c r="N792" s="145"/>
      <c r="O792" s="18"/>
      <c r="P792" s="147"/>
    </row>
    <row r="793" spans="1:16" ht="13.5" customHeight="1" thickBot="1">
      <c r="A793" s="127" t="s">
        <v>37</v>
      </c>
      <c r="B793" s="127" t="s">
        <v>36</v>
      </c>
      <c r="C793" s="130" t="s">
        <v>45</v>
      </c>
      <c r="D793" s="131"/>
      <c r="E793" s="131"/>
      <c r="F793" s="132"/>
      <c r="G793" s="133" t="s">
        <v>89</v>
      </c>
      <c r="H793" s="54"/>
      <c r="K793" s="145"/>
      <c r="L793" s="145"/>
      <c r="M793" s="145"/>
      <c r="N793" s="145"/>
      <c r="O793" s="18"/>
      <c r="P793" s="147"/>
    </row>
    <row r="794" spans="1:16" ht="13.5" thickBot="1">
      <c r="A794" s="128"/>
      <c r="B794" s="128"/>
      <c r="C794" s="21" t="s">
        <v>41</v>
      </c>
      <c r="D794" s="20" t="s">
        <v>42</v>
      </c>
      <c r="E794" s="20" t="s">
        <v>43</v>
      </c>
      <c r="F794" s="20" t="s">
        <v>44</v>
      </c>
      <c r="G794" s="134"/>
      <c r="H794" s="54"/>
      <c r="K794" s="145"/>
      <c r="L794" s="145"/>
      <c r="M794" s="145"/>
      <c r="N794" s="145"/>
      <c r="O794" s="18"/>
      <c r="P794" s="147"/>
    </row>
    <row r="795" spans="1:16" ht="41.25" thickBot="1">
      <c r="A795" s="129"/>
      <c r="B795" s="129"/>
      <c r="C795" s="43" t="s">
        <v>87</v>
      </c>
      <c r="D795" s="44" t="s">
        <v>47</v>
      </c>
      <c r="E795" s="44" t="s">
        <v>88</v>
      </c>
      <c r="F795" s="44" t="s">
        <v>49</v>
      </c>
      <c r="G795" s="135"/>
      <c r="H795" s="54"/>
      <c r="K795" s="146"/>
      <c r="L795" s="146"/>
      <c r="M795" s="146"/>
      <c r="N795" s="146"/>
      <c r="O795" s="32"/>
      <c r="P795" s="148"/>
    </row>
    <row r="796" spans="1:16" ht="25.5">
      <c r="A796" s="8">
        <v>1</v>
      </c>
      <c r="B796" s="9" t="s">
        <v>1</v>
      </c>
      <c r="C796" s="19"/>
      <c r="D796" s="19"/>
      <c r="E796" s="19"/>
      <c r="F796" s="19"/>
      <c r="G796" s="10">
        <f>SUM(C796:D796)</f>
        <v>0</v>
      </c>
      <c r="H796" s="75"/>
      <c r="I796" s="51" t="str">
        <f t="shared" ref="I796:I808" si="230">IF(C796&lt;&gt;0,AND(D796&lt;C796,E796&lt;D796,F796&lt;E796),"")</f>
        <v/>
      </c>
      <c r="J796" s="4"/>
      <c r="K796" s="40" t="str">
        <f>IF(C796&lt;&gt;0,IF(AND(C796&lt;C777),"Preço Ok Coluna (A) Faixa 1","ERRO Preço Coluna (A) Faixa 1"),"Lançar Preço Coluna (A) Faixa 1")</f>
        <v>Lançar Preço Coluna (A) Faixa 1</v>
      </c>
      <c r="L796" s="40" t="str">
        <f>IF(D796&lt;&gt;0,IF(AND(D796&lt;D777),"Preço Ok Coluna (B) Faixa 1","ERRO Preço Coluna (B) Faixa 1"),"Lançar Preço Coluna (B) Faixa 1")</f>
        <v>Lançar Preço Coluna (B) Faixa 1</v>
      </c>
      <c r="M796" s="40" t="str">
        <f>IF(E796&lt;&gt;0,IF(AND(E796&lt;E777),"Preço Ok Coluna (C) Faixa 1","ERRO Preço Coluna (C) Faixa 1"),"Lançar Preço Coluna (C) Faixa 1")</f>
        <v>Lançar Preço Coluna (C) Faixa 1</v>
      </c>
      <c r="N796" s="40" t="str">
        <f>IF(F796&lt;&gt;0,IF(AND(F796&lt;F777),"Preço Ok Coluna (D) Faixa 1","ERRO Preço Coluna (D) Faixa 1"),"Lançar Preço Coluna (D) Faixa 1")</f>
        <v>Lançar Preço Coluna (D) Faixa 1</v>
      </c>
      <c r="O796" s="40"/>
      <c r="P796" s="31" t="str">
        <f>IF(F796&lt;&gt;"",IF(I796=TRUE,"Preços OK na Faixa 1","ERRO Preços na Faixa 1"),"Lançar Preços na Faixa 1")</f>
        <v>Lançar Preços na Faixa 1</v>
      </c>
    </row>
    <row r="797" spans="1:16" ht="25.5">
      <c r="A797" s="11">
        <v>2</v>
      </c>
      <c r="B797" s="12" t="s">
        <v>2</v>
      </c>
      <c r="C797" s="19"/>
      <c r="D797" s="19"/>
      <c r="E797" s="19"/>
      <c r="F797" s="19"/>
      <c r="G797" s="10">
        <f t="shared" ref="G797:G808" si="231">SUM(C797:D797)</f>
        <v>0</v>
      </c>
      <c r="H797" s="75"/>
      <c r="I797" s="51" t="str">
        <f t="shared" si="230"/>
        <v/>
      </c>
      <c r="J797" s="4"/>
      <c r="K797" s="40" t="str">
        <f>IF(C797&lt;&gt;0,IF(AND(C797&lt;C778),"Preço Ok Coluna (A) Faixa 1","ERRO Preço Coluna (A) Faixa 1"),"Lançar Preço Coluna (A) Faixa 1")</f>
        <v>Lançar Preço Coluna (A) Faixa 1</v>
      </c>
      <c r="L797" s="40" t="str">
        <f>IF(D797&lt;&gt;0,IF(AND(D797&lt;D778),"Preço Ok Coluna (B) Faixa 1","ERRO Preço Coluna (B) Faixa 1"),"Lançar Preço Coluna (B) Faixa 1")</f>
        <v>Lançar Preço Coluna (B) Faixa 1</v>
      </c>
      <c r="M797" s="40" t="str">
        <f>IF(E797&lt;&gt;0,IF(AND(E797&lt;E778),"Preço Ok Coluna (C) Faixa 1","ERRO Preço Coluna (C) Faixa 1"),"Lançar Preço Coluna (C) Faixa 1")</f>
        <v>Lançar Preço Coluna (C) Faixa 1</v>
      </c>
      <c r="N797" s="40" t="str">
        <f>IF(F797&lt;&gt;0,IF(AND(F797&lt;F778),"Preço Ok Coluna (D) Faixa 1","ERRO Preço Coluna (D) Faixa 1"),"Lançar Preço Coluna (D) Faixa 1")</f>
        <v>Lançar Preço Coluna (D) Faixa 1</v>
      </c>
      <c r="O797" s="33"/>
      <c r="P797" s="31" t="str">
        <f>IF(F797&lt;&gt;"",IF(I797=TRUE,"Preços OK na Faixa 2","ERRO Preços na Faixa 2"),"Lançar Preços na Faixa 2")</f>
        <v>Lançar Preços na Faixa 2</v>
      </c>
    </row>
    <row r="798" spans="1:16" ht="25.5">
      <c r="A798" s="11">
        <v>3</v>
      </c>
      <c r="B798" s="12" t="s">
        <v>3</v>
      </c>
      <c r="C798" s="19"/>
      <c r="D798" s="19"/>
      <c r="E798" s="19"/>
      <c r="F798" s="19"/>
      <c r="G798" s="10">
        <f t="shared" si="231"/>
        <v>0</v>
      </c>
      <c r="H798" s="75"/>
      <c r="I798" s="51" t="str">
        <f t="shared" si="230"/>
        <v/>
      </c>
      <c r="J798" s="4"/>
      <c r="K798" s="40" t="str">
        <f t="shared" ref="K798:K808" si="232">IF(C798&lt;&gt;0,IF(AND(C798&lt;C779),"Preço Ok Coluna (A) Faixa 1","ERRO Preço Coluna (A) Faixa 1"),"Lançar Preço Coluna (A) Faixa 1")</f>
        <v>Lançar Preço Coluna (A) Faixa 1</v>
      </c>
      <c r="L798" s="40" t="str">
        <f t="shared" ref="L798:L808" si="233">IF(D798&lt;&gt;0,IF(AND(D798&lt;D779),"Preço Ok Coluna (B) Faixa 1","ERRO Preço Coluna (B) Faixa 1"),"Lançar Preço Coluna (B) Faixa 1")</f>
        <v>Lançar Preço Coluna (B) Faixa 1</v>
      </c>
      <c r="M798" s="40" t="str">
        <f t="shared" ref="M798:M808" si="234">IF(E798&lt;&gt;0,IF(AND(E798&lt;E779),"Preço Ok Coluna (C) Faixa 1","ERRO Preço Coluna (C) Faixa 1"),"Lançar Preço Coluna (C) Faixa 1")</f>
        <v>Lançar Preço Coluna (C) Faixa 1</v>
      </c>
      <c r="N798" s="40" t="str">
        <f t="shared" ref="N798:N808" si="235">IF(F798&lt;&gt;0,IF(AND(F798&lt;F779),"Preço Ok Coluna (D) Faixa 1","ERRO Preço Coluna (D) Faixa 1"),"Lançar Preço Coluna (D) Faixa 1")</f>
        <v>Lançar Preço Coluna (D) Faixa 1</v>
      </c>
      <c r="O798" s="33"/>
      <c r="P798" s="31" t="str">
        <f>IF(F798&lt;&gt;"",IF(I798=TRUE,"Preços OK na Faixa 3","ERRO Preços na Faixa 3"),"Lançar Preços na Faixa 3")</f>
        <v>Lançar Preços na Faixa 3</v>
      </c>
    </row>
    <row r="799" spans="1:16" ht="25.5">
      <c r="A799" s="11">
        <v>4</v>
      </c>
      <c r="B799" s="12" t="s">
        <v>4</v>
      </c>
      <c r="C799" s="19"/>
      <c r="D799" s="19"/>
      <c r="E799" s="19"/>
      <c r="F799" s="19"/>
      <c r="G799" s="10">
        <f t="shared" si="231"/>
        <v>0</v>
      </c>
      <c r="H799" s="75"/>
      <c r="I799" s="51" t="str">
        <f t="shared" si="230"/>
        <v/>
      </c>
      <c r="J799" s="4"/>
      <c r="K799" s="40" t="str">
        <f t="shared" si="232"/>
        <v>Lançar Preço Coluna (A) Faixa 1</v>
      </c>
      <c r="L799" s="40" t="str">
        <f t="shared" si="233"/>
        <v>Lançar Preço Coluna (B) Faixa 1</v>
      </c>
      <c r="M799" s="40" t="str">
        <f t="shared" si="234"/>
        <v>Lançar Preço Coluna (C) Faixa 1</v>
      </c>
      <c r="N799" s="40" t="str">
        <f t="shared" si="235"/>
        <v>Lançar Preço Coluna (D) Faixa 1</v>
      </c>
      <c r="O799" s="33"/>
      <c r="P799" s="31" t="str">
        <f>IF(F799&lt;&gt;"",IF(I799=TRUE,"Preços OK na Faixa 4","ERRO Preços na Faixa 4"),"Lançar Preços na Faixa 4")</f>
        <v>Lançar Preços na Faixa 4</v>
      </c>
    </row>
    <row r="800" spans="1:16" ht="25.5">
      <c r="A800" s="11">
        <v>5</v>
      </c>
      <c r="B800" s="12" t="s">
        <v>5</v>
      </c>
      <c r="C800" s="19"/>
      <c r="D800" s="19"/>
      <c r="E800" s="19"/>
      <c r="F800" s="19"/>
      <c r="G800" s="10">
        <f t="shared" si="231"/>
        <v>0</v>
      </c>
      <c r="H800" s="75"/>
      <c r="I800" s="51" t="str">
        <f t="shared" si="230"/>
        <v/>
      </c>
      <c r="J800" s="4"/>
      <c r="K800" s="40" t="str">
        <f t="shared" si="232"/>
        <v>Lançar Preço Coluna (A) Faixa 1</v>
      </c>
      <c r="L800" s="40" t="str">
        <f t="shared" si="233"/>
        <v>Lançar Preço Coluna (B) Faixa 1</v>
      </c>
      <c r="M800" s="40" t="str">
        <f t="shared" si="234"/>
        <v>Lançar Preço Coluna (C) Faixa 1</v>
      </c>
      <c r="N800" s="40" t="str">
        <f t="shared" si="235"/>
        <v>Lançar Preço Coluna (D) Faixa 1</v>
      </c>
      <c r="O800" s="33"/>
      <c r="P800" s="31" t="str">
        <f>IF(F800&lt;&gt;"",IF(I800=TRUE,"Preços OK na Faixa 5","ERRO Preços na Faixa 5"),"Lançar Preços na Faixa 5")</f>
        <v>Lançar Preços na Faixa 5</v>
      </c>
    </row>
    <row r="801" spans="1:16" ht="25.5">
      <c r="A801" s="11">
        <v>6</v>
      </c>
      <c r="B801" s="12" t="s">
        <v>6</v>
      </c>
      <c r="C801" s="19"/>
      <c r="D801" s="19"/>
      <c r="E801" s="19"/>
      <c r="F801" s="19"/>
      <c r="G801" s="10">
        <f t="shared" si="231"/>
        <v>0</v>
      </c>
      <c r="H801" s="75"/>
      <c r="I801" s="51" t="str">
        <f t="shared" si="230"/>
        <v/>
      </c>
      <c r="J801" s="4"/>
      <c r="K801" s="40" t="str">
        <f t="shared" si="232"/>
        <v>Lançar Preço Coluna (A) Faixa 1</v>
      </c>
      <c r="L801" s="40" t="str">
        <f t="shared" si="233"/>
        <v>Lançar Preço Coluna (B) Faixa 1</v>
      </c>
      <c r="M801" s="40" t="str">
        <f t="shared" si="234"/>
        <v>Lançar Preço Coluna (C) Faixa 1</v>
      </c>
      <c r="N801" s="40" t="str">
        <f t="shared" si="235"/>
        <v>Lançar Preço Coluna (D) Faixa 1</v>
      </c>
      <c r="O801" s="33"/>
      <c r="P801" s="31" t="str">
        <f>IF(F801&lt;&gt;"",IF(I801=TRUE,"Preços OK na Faixa 6","ERRO Preços na Faixa 6"),"Lançar Preços na Faixa 6")</f>
        <v>Lançar Preços na Faixa 6</v>
      </c>
    </row>
    <row r="802" spans="1:16" ht="25.5">
      <c r="A802" s="11">
        <v>7</v>
      </c>
      <c r="B802" s="12" t="s">
        <v>7</v>
      </c>
      <c r="C802" s="19"/>
      <c r="D802" s="19"/>
      <c r="E802" s="19"/>
      <c r="F802" s="19"/>
      <c r="G802" s="10">
        <f t="shared" si="231"/>
        <v>0</v>
      </c>
      <c r="H802" s="75"/>
      <c r="I802" s="51" t="str">
        <f t="shared" si="230"/>
        <v/>
      </c>
      <c r="J802" s="4"/>
      <c r="K802" s="40" t="str">
        <f t="shared" si="232"/>
        <v>Lançar Preço Coluna (A) Faixa 1</v>
      </c>
      <c r="L802" s="40" t="str">
        <f t="shared" si="233"/>
        <v>Lançar Preço Coluna (B) Faixa 1</v>
      </c>
      <c r="M802" s="40" t="str">
        <f t="shared" si="234"/>
        <v>Lançar Preço Coluna (C) Faixa 1</v>
      </c>
      <c r="N802" s="40" t="str">
        <f t="shared" si="235"/>
        <v>Lançar Preço Coluna (D) Faixa 1</v>
      </c>
      <c r="O802" s="33"/>
      <c r="P802" s="31" t="str">
        <f>IF(F802&lt;&gt;"",IF(I802=TRUE,"Preços OK na Faixa 7","ERRO Preços na Faixa 7"),"Lançar Preços na Faixa 7")</f>
        <v>Lançar Preços na Faixa 7</v>
      </c>
    </row>
    <row r="803" spans="1:16" ht="25.5">
      <c r="A803" s="11">
        <v>8</v>
      </c>
      <c r="B803" s="12" t="s">
        <v>8</v>
      </c>
      <c r="C803" s="19"/>
      <c r="D803" s="19"/>
      <c r="E803" s="19"/>
      <c r="F803" s="19"/>
      <c r="G803" s="10">
        <f t="shared" si="231"/>
        <v>0</v>
      </c>
      <c r="H803" s="75"/>
      <c r="I803" s="51" t="str">
        <f t="shared" si="230"/>
        <v/>
      </c>
      <c r="J803" s="4"/>
      <c r="K803" s="40" t="str">
        <f t="shared" si="232"/>
        <v>Lançar Preço Coluna (A) Faixa 1</v>
      </c>
      <c r="L803" s="40" t="str">
        <f t="shared" si="233"/>
        <v>Lançar Preço Coluna (B) Faixa 1</v>
      </c>
      <c r="M803" s="40" t="str">
        <f t="shared" si="234"/>
        <v>Lançar Preço Coluna (C) Faixa 1</v>
      </c>
      <c r="N803" s="40" t="str">
        <f t="shared" si="235"/>
        <v>Lançar Preço Coluna (D) Faixa 1</v>
      </c>
      <c r="O803" s="33"/>
      <c r="P803" s="31" t="str">
        <f>IF(F803&lt;&gt;"",IF(I803=TRUE,"Preços OK na Faixa 8","ERRO Preços na Faixa 8"),"Lançar Preços na Faixa 8")</f>
        <v>Lançar Preços na Faixa 8</v>
      </c>
    </row>
    <row r="804" spans="1:16" ht="25.5">
      <c r="A804" s="11">
        <v>9</v>
      </c>
      <c r="B804" s="12" t="s">
        <v>9</v>
      </c>
      <c r="C804" s="19"/>
      <c r="D804" s="19"/>
      <c r="E804" s="19"/>
      <c r="F804" s="19"/>
      <c r="G804" s="10">
        <f t="shared" si="231"/>
        <v>0</v>
      </c>
      <c r="H804" s="75"/>
      <c r="I804" s="51" t="str">
        <f t="shared" si="230"/>
        <v/>
      </c>
      <c r="J804" s="4"/>
      <c r="K804" s="40" t="str">
        <f t="shared" si="232"/>
        <v>Lançar Preço Coluna (A) Faixa 1</v>
      </c>
      <c r="L804" s="40" t="str">
        <f t="shared" si="233"/>
        <v>Lançar Preço Coluna (B) Faixa 1</v>
      </c>
      <c r="M804" s="40" t="str">
        <f t="shared" si="234"/>
        <v>Lançar Preço Coluna (C) Faixa 1</v>
      </c>
      <c r="N804" s="40" t="str">
        <f t="shared" si="235"/>
        <v>Lançar Preço Coluna (D) Faixa 1</v>
      </c>
      <c r="O804" s="33"/>
      <c r="P804" s="31" t="str">
        <f>IF(F804&lt;&gt;"",IF(I804=TRUE,"Preços OK na Faixa 9","ERRO Preços na Faixa 9"),"Lançar Preços na Faixa 9")</f>
        <v>Lançar Preços na Faixa 9</v>
      </c>
    </row>
    <row r="805" spans="1:16" ht="25.5">
      <c r="A805" s="11">
        <v>10</v>
      </c>
      <c r="B805" s="12" t="s">
        <v>10</v>
      </c>
      <c r="C805" s="19"/>
      <c r="D805" s="19"/>
      <c r="E805" s="19"/>
      <c r="F805" s="19"/>
      <c r="G805" s="10">
        <f t="shared" si="231"/>
        <v>0</v>
      </c>
      <c r="H805" s="75"/>
      <c r="I805" s="51" t="str">
        <f t="shared" si="230"/>
        <v/>
      </c>
      <c r="J805" s="4"/>
      <c r="K805" s="40" t="str">
        <f t="shared" si="232"/>
        <v>Lançar Preço Coluna (A) Faixa 1</v>
      </c>
      <c r="L805" s="40" t="str">
        <f t="shared" si="233"/>
        <v>Lançar Preço Coluna (B) Faixa 1</v>
      </c>
      <c r="M805" s="40" t="str">
        <f t="shared" si="234"/>
        <v>Lançar Preço Coluna (C) Faixa 1</v>
      </c>
      <c r="N805" s="40" t="str">
        <f t="shared" si="235"/>
        <v>Lançar Preço Coluna (D) Faixa 1</v>
      </c>
      <c r="O805" s="33"/>
      <c r="P805" s="31" t="str">
        <f>IF(F805&lt;&gt;"",IF(I805=TRUE,"Preços OK na Faixa 10","ERRO Preços na Faixa 10"),"Lançar Preços na Faixa 10")</f>
        <v>Lançar Preços na Faixa 10</v>
      </c>
    </row>
    <row r="806" spans="1:16" ht="25.5">
      <c r="A806" s="11">
        <v>11</v>
      </c>
      <c r="B806" s="12" t="s">
        <v>11</v>
      </c>
      <c r="C806" s="19"/>
      <c r="D806" s="19"/>
      <c r="E806" s="19"/>
      <c r="F806" s="19"/>
      <c r="G806" s="10">
        <f t="shared" si="231"/>
        <v>0</v>
      </c>
      <c r="H806" s="75"/>
      <c r="I806" s="51" t="str">
        <f t="shared" si="230"/>
        <v/>
      </c>
      <c r="J806" s="4"/>
      <c r="K806" s="40" t="str">
        <f t="shared" si="232"/>
        <v>Lançar Preço Coluna (A) Faixa 1</v>
      </c>
      <c r="L806" s="40" t="str">
        <f t="shared" si="233"/>
        <v>Lançar Preço Coluna (B) Faixa 1</v>
      </c>
      <c r="M806" s="40" t="str">
        <f t="shared" si="234"/>
        <v>Lançar Preço Coluna (C) Faixa 1</v>
      </c>
      <c r="N806" s="40" t="str">
        <f t="shared" si="235"/>
        <v>Lançar Preço Coluna (D) Faixa 1</v>
      </c>
      <c r="O806" s="33"/>
      <c r="P806" s="31" t="str">
        <f>IF(F806&lt;&gt;"",IF(I806=TRUE,"Preços OK na Faixa 11","ERRO Preços na Faixa 11"),"Lançar Preços na Faixa 11")</f>
        <v>Lançar Preços na Faixa 11</v>
      </c>
    </row>
    <row r="807" spans="1:16" ht="25.5">
      <c r="A807" s="11">
        <v>12</v>
      </c>
      <c r="B807" s="12" t="s">
        <v>12</v>
      </c>
      <c r="C807" s="19"/>
      <c r="D807" s="19"/>
      <c r="E807" s="19"/>
      <c r="F807" s="19"/>
      <c r="G807" s="10">
        <f t="shared" si="231"/>
        <v>0</v>
      </c>
      <c r="H807" s="75"/>
      <c r="I807" s="51" t="str">
        <f t="shared" si="230"/>
        <v/>
      </c>
      <c r="J807" s="4"/>
      <c r="K807" s="40" t="str">
        <f t="shared" si="232"/>
        <v>Lançar Preço Coluna (A) Faixa 1</v>
      </c>
      <c r="L807" s="40" t="str">
        <f t="shared" si="233"/>
        <v>Lançar Preço Coluna (B) Faixa 1</v>
      </c>
      <c r="M807" s="40" t="str">
        <f t="shared" si="234"/>
        <v>Lançar Preço Coluna (C) Faixa 1</v>
      </c>
      <c r="N807" s="40" t="str">
        <f t="shared" si="235"/>
        <v>Lançar Preço Coluna (D) Faixa 1</v>
      </c>
      <c r="O807" s="33"/>
      <c r="P807" s="36" t="str">
        <f>IF(F807&lt;&gt;"",IF(I807=TRUE,"Preços OK na Faixa 12","ERRO Preços na Faixa 12"),"Lançar Preços na Faixa 12")</f>
        <v>Lançar Preços na Faixa 12</v>
      </c>
    </row>
    <row r="808" spans="1:16" ht="26.25" thickBot="1">
      <c r="A808" s="68">
        <v>13</v>
      </c>
      <c r="B808" s="69" t="s">
        <v>13</v>
      </c>
      <c r="C808" s="70"/>
      <c r="D808" s="70"/>
      <c r="E808" s="70"/>
      <c r="F808" s="70"/>
      <c r="G808" s="71">
        <f t="shared" si="231"/>
        <v>0</v>
      </c>
      <c r="H808" s="75">
        <f>SUM(G796:G808)</f>
        <v>0</v>
      </c>
      <c r="I808" s="51" t="str">
        <f t="shared" si="230"/>
        <v/>
      </c>
      <c r="J808" s="4"/>
      <c r="K808" s="40" t="str">
        <f t="shared" si="232"/>
        <v>Lançar Preço Coluna (A) Faixa 1</v>
      </c>
      <c r="L808" s="40" t="str">
        <f t="shared" si="233"/>
        <v>Lançar Preço Coluna (B) Faixa 1</v>
      </c>
      <c r="M808" s="40" t="str">
        <f t="shared" si="234"/>
        <v>Lançar Preço Coluna (C) Faixa 1</v>
      </c>
      <c r="N808" s="40" t="str">
        <f t="shared" si="235"/>
        <v>Lançar Preço Coluna (D) Faixa 1</v>
      </c>
      <c r="O808" s="39"/>
      <c r="P808" s="36" t="str">
        <f>IF(F808&lt;&gt;"",IF(I808=TRUE,"Preços OK na Faixa 13","ERRO Preços na Faixa 13"),"Lançar Preços na Faixa 13")</f>
        <v>Lançar Preços na Faixa 13</v>
      </c>
    </row>
    <row r="809" spans="1:16" ht="21.75" customHeight="1" thickBot="1">
      <c r="A809" s="6"/>
      <c r="B809" s="4"/>
      <c r="C809" s="4"/>
      <c r="D809" s="4"/>
      <c r="E809" s="4"/>
      <c r="F809" s="4"/>
      <c r="G809" s="4"/>
      <c r="H809" s="74"/>
      <c r="L809" s="1"/>
    </row>
    <row r="810" spans="1:16" s="63" customFormat="1" ht="30.75" customHeight="1" thickBot="1">
      <c r="A810" s="160" t="s">
        <v>73</v>
      </c>
      <c r="B810" s="161"/>
      <c r="C810" s="161"/>
      <c r="D810" s="161"/>
      <c r="E810" s="162"/>
      <c r="F810" s="162"/>
      <c r="G810" s="163"/>
      <c r="H810" s="58"/>
      <c r="I810" s="62"/>
      <c r="J810" s="64"/>
      <c r="K810" s="145" t="s">
        <v>50</v>
      </c>
      <c r="L810" s="145"/>
      <c r="M810" s="145"/>
      <c r="N810" s="145"/>
      <c r="O810" s="61"/>
      <c r="P810" s="147" t="s">
        <v>51</v>
      </c>
    </row>
    <row r="811" spans="1:16" ht="63.95" customHeight="1" thickBot="1">
      <c r="A811" s="156" t="s">
        <v>116</v>
      </c>
      <c r="B811" s="157"/>
      <c r="C811" s="157"/>
      <c r="D811" s="157"/>
      <c r="E811" s="157"/>
      <c r="F811" s="157"/>
      <c r="G811" s="158"/>
      <c r="H811" s="53"/>
      <c r="K811" s="145"/>
      <c r="L811" s="145"/>
      <c r="M811" s="145"/>
      <c r="N811" s="145"/>
      <c r="O811" s="18"/>
      <c r="P811" s="147"/>
    </row>
    <row r="812" spans="1:16" ht="13.5" customHeight="1" thickBot="1">
      <c r="A812" s="127" t="s">
        <v>37</v>
      </c>
      <c r="B812" s="127" t="s">
        <v>36</v>
      </c>
      <c r="C812" s="130" t="s">
        <v>45</v>
      </c>
      <c r="D812" s="131"/>
      <c r="E812" s="131"/>
      <c r="F812" s="132"/>
      <c r="G812" s="133" t="s">
        <v>89</v>
      </c>
      <c r="H812" s="54"/>
      <c r="K812" s="145"/>
      <c r="L812" s="145"/>
      <c r="M812" s="145"/>
      <c r="N812" s="145"/>
      <c r="O812" s="18"/>
      <c r="P812" s="147"/>
    </row>
    <row r="813" spans="1:16" ht="13.5" thickBot="1">
      <c r="A813" s="128"/>
      <c r="B813" s="128"/>
      <c r="C813" s="21" t="s">
        <v>41</v>
      </c>
      <c r="D813" s="20" t="s">
        <v>42</v>
      </c>
      <c r="E813" s="20" t="s">
        <v>43</v>
      </c>
      <c r="F813" s="20" t="s">
        <v>44</v>
      </c>
      <c r="G813" s="134"/>
      <c r="H813" s="54"/>
      <c r="K813" s="145"/>
      <c r="L813" s="145"/>
      <c r="M813" s="145"/>
      <c r="N813" s="145"/>
      <c r="O813" s="18"/>
      <c r="P813" s="147"/>
    </row>
    <row r="814" spans="1:16" ht="41.25" thickBot="1">
      <c r="A814" s="129"/>
      <c r="B814" s="129"/>
      <c r="C814" s="43" t="s">
        <v>87</v>
      </c>
      <c r="D814" s="44" t="s">
        <v>47</v>
      </c>
      <c r="E814" s="44" t="s">
        <v>88</v>
      </c>
      <c r="F814" s="44" t="s">
        <v>49</v>
      </c>
      <c r="G814" s="135"/>
      <c r="H814" s="54"/>
      <c r="K814" s="146"/>
      <c r="L814" s="146"/>
      <c r="M814" s="146"/>
      <c r="N814" s="146"/>
      <c r="O814" s="32"/>
      <c r="P814" s="148"/>
    </row>
    <row r="815" spans="1:16" ht="25.5">
      <c r="A815" s="8">
        <v>1</v>
      </c>
      <c r="B815" s="9" t="s">
        <v>1</v>
      </c>
      <c r="C815" s="19"/>
      <c r="D815" s="19"/>
      <c r="E815" s="19"/>
      <c r="F815" s="19"/>
      <c r="G815" s="10">
        <f>SUM(C815:D815)</f>
        <v>0</v>
      </c>
      <c r="H815" s="75"/>
      <c r="I815" s="51" t="str">
        <f t="shared" ref="I815:I827" si="236">IF(C815&lt;&gt;0,AND(D815&lt;C815,E815&lt;D815,F815&lt;E815),"")</f>
        <v/>
      </c>
      <c r="J815" s="4"/>
      <c r="K815" s="40" t="str">
        <f>IF(C815&lt;&gt;0,IF(AND(C815&lt;C796),"Preço Ok Coluna (A) Faixa 1","ERRO Preço Coluna (A) Faixa 1"),"Lançar Preço Coluna (A) Faixa 1")</f>
        <v>Lançar Preço Coluna (A) Faixa 1</v>
      </c>
      <c r="L815" s="40" t="str">
        <f>IF(D815&lt;&gt;0,IF(AND(D815&lt;D796),"Preço Ok Coluna (B) Faixa 1","ERRO Preço Coluna (B) Faixa 1"),"Lançar Preço Coluna (B) Faixa 1")</f>
        <v>Lançar Preço Coluna (B) Faixa 1</v>
      </c>
      <c r="M815" s="40" t="str">
        <f>IF(E815&lt;&gt;0,IF(AND(E815&lt;E796),"Preço Ok Coluna (C) Faixa 1","ERRO Preço Coluna (C) Faixa 1"),"Lançar Preço Coluna (C) Faixa 1")</f>
        <v>Lançar Preço Coluna (C) Faixa 1</v>
      </c>
      <c r="N815" s="40" t="str">
        <f>IF(F815&lt;&gt;0,IF(AND(F815&lt;F796),"Preço Ok Coluna (D) Faixa 1","ERRO Preço Coluna (D) Faixa 1"),"Lançar Preço Coluna (D) Faixa 1")</f>
        <v>Lançar Preço Coluna (D) Faixa 1</v>
      </c>
      <c r="O815" s="40"/>
      <c r="P815" s="31" t="str">
        <f>IF(F815&lt;&gt;"",IF(I815=TRUE,"Preços OK na Faixa 1","ERRO Preços na Faixa 1"),"Lançar Preços na Faixa 1")</f>
        <v>Lançar Preços na Faixa 1</v>
      </c>
    </row>
    <row r="816" spans="1:16" ht="25.5">
      <c r="A816" s="11">
        <v>2</v>
      </c>
      <c r="B816" s="12" t="s">
        <v>2</v>
      </c>
      <c r="C816" s="19"/>
      <c r="D816" s="19"/>
      <c r="E816" s="19"/>
      <c r="F816" s="19"/>
      <c r="G816" s="10">
        <f t="shared" ref="G816:G827" si="237">SUM(C816:D816)</f>
        <v>0</v>
      </c>
      <c r="H816" s="75"/>
      <c r="I816" s="51" t="str">
        <f t="shared" si="236"/>
        <v/>
      </c>
      <c r="J816" s="4"/>
      <c r="K816" s="40" t="str">
        <f>IF(C816&lt;&gt;0,IF(AND(C816&lt;C797),"Preço Ok Coluna (A) Faixa 1","ERRO Preço Coluna (A) Faixa 1"),"Lançar Preço Coluna (A) Faixa 1")</f>
        <v>Lançar Preço Coluna (A) Faixa 1</v>
      </c>
      <c r="L816" s="40" t="str">
        <f>IF(D816&lt;&gt;0,IF(AND(D816&lt;D797),"Preço Ok Coluna (B) Faixa 1","ERRO Preço Coluna (B) Faixa 1"),"Lançar Preço Coluna (B) Faixa 1")</f>
        <v>Lançar Preço Coluna (B) Faixa 1</v>
      </c>
      <c r="M816" s="40" t="str">
        <f>IF(E816&lt;&gt;0,IF(AND(E816&lt;E797),"Preço Ok Coluna (C) Faixa 1","ERRO Preço Coluna (C) Faixa 1"),"Lançar Preço Coluna (C) Faixa 1")</f>
        <v>Lançar Preço Coluna (C) Faixa 1</v>
      </c>
      <c r="N816" s="40" t="str">
        <f>IF(F816&lt;&gt;0,IF(AND(F816&lt;F797),"Preço Ok Coluna (D) Faixa 1","ERRO Preço Coluna (D) Faixa 1"),"Lançar Preço Coluna (D) Faixa 1")</f>
        <v>Lançar Preço Coluna (D) Faixa 1</v>
      </c>
      <c r="O816" s="33"/>
      <c r="P816" s="31" t="str">
        <f>IF(F816&lt;&gt;"",IF(I816=TRUE,"Preços OK na Faixa 2","ERRO Preços na Faixa 2"),"Lançar Preços na Faixa 2")</f>
        <v>Lançar Preços na Faixa 2</v>
      </c>
    </row>
    <row r="817" spans="1:16" ht="25.5">
      <c r="A817" s="11">
        <v>3</v>
      </c>
      <c r="B817" s="12" t="s">
        <v>3</v>
      </c>
      <c r="C817" s="19"/>
      <c r="D817" s="19"/>
      <c r="E817" s="19"/>
      <c r="F817" s="19"/>
      <c r="G817" s="10">
        <f t="shared" si="237"/>
        <v>0</v>
      </c>
      <c r="H817" s="75"/>
      <c r="I817" s="51" t="str">
        <f t="shared" si="236"/>
        <v/>
      </c>
      <c r="J817" s="4"/>
      <c r="K817" s="40" t="str">
        <f t="shared" ref="K817:K827" si="238">IF(C817&lt;&gt;0,IF(AND(C817&lt;C798),"Preço Ok Coluna (A) Faixa 1","ERRO Preço Coluna (A) Faixa 1"),"Lançar Preço Coluna (A) Faixa 1")</f>
        <v>Lançar Preço Coluna (A) Faixa 1</v>
      </c>
      <c r="L817" s="40" t="str">
        <f t="shared" ref="L817:L827" si="239">IF(D817&lt;&gt;0,IF(AND(D817&lt;D798),"Preço Ok Coluna (B) Faixa 1","ERRO Preço Coluna (B) Faixa 1"),"Lançar Preço Coluna (B) Faixa 1")</f>
        <v>Lançar Preço Coluna (B) Faixa 1</v>
      </c>
      <c r="M817" s="40" t="str">
        <f t="shared" ref="M817:M827" si="240">IF(E817&lt;&gt;0,IF(AND(E817&lt;E798),"Preço Ok Coluna (C) Faixa 1","ERRO Preço Coluna (C) Faixa 1"),"Lançar Preço Coluna (C) Faixa 1")</f>
        <v>Lançar Preço Coluna (C) Faixa 1</v>
      </c>
      <c r="N817" s="40" t="str">
        <f t="shared" ref="N817:N827" si="241">IF(F817&lt;&gt;0,IF(AND(F817&lt;F798),"Preço Ok Coluna (D) Faixa 1","ERRO Preço Coluna (D) Faixa 1"),"Lançar Preço Coluna (D) Faixa 1")</f>
        <v>Lançar Preço Coluna (D) Faixa 1</v>
      </c>
      <c r="O817" s="33"/>
      <c r="P817" s="31" t="str">
        <f>IF(F817&lt;&gt;"",IF(I817=TRUE,"Preços OK na Faixa 3","ERRO Preços na Faixa 3"),"Lançar Preços na Faixa 3")</f>
        <v>Lançar Preços na Faixa 3</v>
      </c>
    </row>
    <row r="818" spans="1:16" ht="25.5">
      <c r="A818" s="11">
        <v>4</v>
      </c>
      <c r="B818" s="12" t="s">
        <v>4</v>
      </c>
      <c r="C818" s="19"/>
      <c r="D818" s="19"/>
      <c r="E818" s="19"/>
      <c r="F818" s="19"/>
      <c r="G818" s="10">
        <f t="shared" si="237"/>
        <v>0</v>
      </c>
      <c r="H818" s="75"/>
      <c r="I818" s="51" t="str">
        <f t="shared" si="236"/>
        <v/>
      </c>
      <c r="J818" s="4"/>
      <c r="K818" s="40" t="str">
        <f t="shared" si="238"/>
        <v>Lançar Preço Coluna (A) Faixa 1</v>
      </c>
      <c r="L818" s="40" t="str">
        <f t="shared" si="239"/>
        <v>Lançar Preço Coluna (B) Faixa 1</v>
      </c>
      <c r="M818" s="40" t="str">
        <f t="shared" si="240"/>
        <v>Lançar Preço Coluna (C) Faixa 1</v>
      </c>
      <c r="N818" s="40" t="str">
        <f t="shared" si="241"/>
        <v>Lançar Preço Coluna (D) Faixa 1</v>
      </c>
      <c r="O818" s="33"/>
      <c r="P818" s="31" t="str">
        <f>IF(F818&lt;&gt;"",IF(I818=TRUE,"Preços OK na Faixa 4","ERRO Preços na Faixa 4"),"Lançar Preços na Faixa 4")</f>
        <v>Lançar Preços na Faixa 4</v>
      </c>
    </row>
    <row r="819" spans="1:16" ht="25.5">
      <c r="A819" s="11">
        <v>5</v>
      </c>
      <c r="B819" s="12" t="s">
        <v>5</v>
      </c>
      <c r="C819" s="19"/>
      <c r="D819" s="19"/>
      <c r="E819" s="19"/>
      <c r="F819" s="19"/>
      <c r="G819" s="10">
        <f t="shared" si="237"/>
        <v>0</v>
      </c>
      <c r="H819" s="75"/>
      <c r="I819" s="51" t="str">
        <f t="shared" si="236"/>
        <v/>
      </c>
      <c r="J819" s="4"/>
      <c r="K819" s="40" t="str">
        <f t="shared" si="238"/>
        <v>Lançar Preço Coluna (A) Faixa 1</v>
      </c>
      <c r="L819" s="40" t="str">
        <f t="shared" si="239"/>
        <v>Lançar Preço Coluna (B) Faixa 1</v>
      </c>
      <c r="M819" s="40" t="str">
        <f t="shared" si="240"/>
        <v>Lançar Preço Coluna (C) Faixa 1</v>
      </c>
      <c r="N819" s="40" t="str">
        <f t="shared" si="241"/>
        <v>Lançar Preço Coluna (D) Faixa 1</v>
      </c>
      <c r="O819" s="33"/>
      <c r="P819" s="31" t="str">
        <f>IF(F819&lt;&gt;"",IF(I819=TRUE,"Preços OK na Faixa 5","ERRO Preços na Faixa 5"),"Lançar Preços na Faixa 5")</f>
        <v>Lançar Preços na Faixa 5</v>
      </c>
    </row>
    <row r="820" spans="1:16" ht="25.5">
      <c r="A820" s="11">
        <v>6</v>
      </c>
      <c r="B820" s="12" t="s">
        <v>6</v>
      </c>
      <c r="C820" s="19"/>
      <c r="D820" s="19"/>
      <c r="E820" s="19"/>
      <c r="F820" s="19"/>
      <c r="G820" s="10">
        <f t="shared" si="237"/>
        <v>0</v>
      </c>
      <c r="H820" s="75"/>
      <c r="I820" s="51" t="str">
        <f t="shared" si="236"/>
        <v/>
      </c>
      <c r="J820" s="4"/>
      <c r="K820" s="40" t="str">
        <f t="shared" si="238"/>
        <v>Lançar Preço Coluna (A) Faixa 1</v>
      </c>
      <c r="L820" s="40" t="str">
        <f t="shared" si="239"/>
        <v>Lançar Preço Coluna (B) Faixa 1</v>
      </c>
      <c r="M820" s="40" t="str">
        <f t="shared" si="240"/>
        <v>Lançar Preço Coluna (C) Faixa 1</v>
      </c>
      <c r="N820" s="40" t="str">
        <f t="shared" si="241"/>
        <v>Lançar Preço Coluna (D) Faixa 1</v>
      </c>
      <c r="O820" s="33"/>
      <c r="P820" s="31" t="str">
        <f>IF(F820&lt;&gt;"",IF(I820=TRUE,"Preços OK na Faixa 6","ERRO Preços na Faixa 6"),"Lançar Preços na Faixa 6")</f>
        <v>Lançar Preços na Faixa 6</v>
      </c>
    </row>
    <row r="821" spans="1:16" ht="25.5">
      <c r="A821" s="11">
        <v>7</v>
      </c>
      <c r="B821" s="12" t="s">
        <v>7</v>
      </c>
      <c r="C821" s="19"/>
      <c r="D821" s="19"/>
      <c r="E821" s="19"/>
      <c r="F821" s="19"/>
      <c r="G821" s="10">
        <f t="shared" si="237"/>
        <v>0</v>
      </c>
      <c r="H821" s="75"/>
      <c r="I821" s="51" t="str">
        <f t="shared" si="236"/>
        <v/>
      </c>
      <c r="J821" s="4"/>
      <c r="K821" s="40" t="str">
        <f t="shared" si="238"/>
        <v>Lançar Preço Coluna (A) Faixa 1</v>
      </c>
      <c r="L821" s="40" t="str">
        <f t="shared" si="239"/>
        <v>Lançar Preço Coluna (B) Faixa 1</v>
      </c>
      <c r="M821" s="40" t="str">
        <f t="shared" si="240"/>
        <v>Lançar Preço Coluna (C) Faixa 1</v>
      </c>
      <c r="N821" s="40" t="str">
        <f t="shared" si="241"/>
        <v>Lançar Preço Coluna (D) Faixa 1</v>
      </c>
      <c r="O821" s="33"/>
      <c r="P821" s="31" t="str">
        <f>IF(F821&lt;&gt;"",IF(I821=TRUE,"Preços OK na Faixa 7","ERRO Preços na Faixa 7"),"Lançar Preços na Faixa 7")</f>
        <v>Lançar Preços na Faixa 7</v>
      </c>
    </row>
    <row r="822" spans="1:16" ht="25.5">
      <c r="A822" s="11">
        <v>8</v>
      </c>
      <c r="B822" s="12" t="s">
        <v>8</v>
      </c>
      <c r="C822" s="19"/>
      <c r="D822" s="19"/>
      <c r="E822" s="19"/>
      <c r="F822" s="19"/>
      <c r="G822" s="10">
        <f t="shared" si="237"/>
        <v>0</v>
      </c>
      <c r="H822" s="75"/>
      <c r="I822" s="51" t="str">
        <f t="shared" si="236"/>
        <v/>
      </c>
      <c r="J822" s="4"/>
      <c r="K822" s="40" t="str">
        <f t="shared" si="238"/>
        <v>Lançar Preço Coluna (A) Faixa 1</v>
      </c>
      <c r="L822" s="40" t="str">
        <f t="shared" si="239"/>
        <v>Lançar Preço Coluna (B) Faixa 1</v>
      </c>
      <c r="M822" s="40" t="str">
        <f t="shared" si="240"/>
        <v>Lançar Preço Coluna (C) Faixa 1</v>
      </c>
      <c r="N822" s="40" t="str">
        <f t="shared" si="241"/>
        <v>Lançar Preço Coluna (D) Faixa 1</v>
      </c>
      <c r="O822" s="33"/>
      <c r="P822" s="31" t="str">
        <f>IF(F822&lt;&gt;"",IF(I822=TRUE,"Preços OK na Faixa 8","ERRO Preços na Faixa 8"),"Lançar Preços na Faixa 8")</f>
        <v>Lançar Preços na Faixa 8</v>
      </c>
    </row>
    <row r="823" spans="1:16" ht="25.5">
      <c r="A823" s="11">
        <v>9</v>
      </c>
      <c r="B823" s="12" t="s">
        <v>9</v>
      </c>
      <c r="C823" s="19"/>
      <c r="D823" s="19"/>
      <c r="E823" s="19"/>
      <c r="F823" s="19"/>
      <c r="G823" s="10">
        <f t="shared" si="237"/>
        <v>0</v>
      </c>
      <c r="H823" s="75"/>
      <c r="I823" s="51" t="str">
        <f t="shared" si="236"/>
        <v/>
      </c>
      <c r="J823" s="4"/>
      <c r="K823" s="40" t="str">
        <f t="shared" si="238"/>
        <v>Lançar Preço Coluna (A) Faixa 1</v>
      </c>
      <c r="L823" s="40" t="str">
        <f t="shared" si="239"/>
        <v>Lançar Preço Coluna (B) Faixa 1</v>
      </c>
      <c r="M823" s="40" t="str">
        <f t="shared" si="240"/>
        <v>Lançar Preço Coluna (C) Faixa 1</v>
      </c>
      <c r="N823" s="40" t="str">
        <f t="shared" si="241"/>
        <v>Lançar Preço Coluna (D) Faixa 1</v>
      </c>
      <c r="O823" s="33"/>
      <c r="P823" s="31" t="str">
        <f>IF(F823&lt;&gt;"",IF(I823=TRUE,"Preços OK na Faixa 9","ERRO Preços na Faixa 9"),"Lançar Preços na Faixa 9")</f>
        <v>Lançar Preços na Faixa 9</v>
      </c>
    </row>
    <row r="824" spans="1:16" ht="25.5">
      <c r="A824" s="11">
        <v>10</v>
      </c>
      <c r="B824" s="12" t="s">
        <v>10</v>
      </c>
      <c r="C824" s="19"/>
      <c r="D824" s="19"/>
      <c r="E824" s="19"/>
      <c r="F824" s="19"/>
      <c r="G824" s="10">
        <f t="shared" si="237"/>
        <v>0</v>
      </c>
      <c r="H824" s="75"/>
      <c r="I824" s="51" t="str">
        <f t="shared" si="236"/>
        <v/>
      </c>
      <c r="J824" s="4"/>
      <c r="K824" s="40" t="str">
        <f t="shared" si="238"/>
        <v>Lançar Preço Coluna (A) Faixa 1</v>
      </c>
      <c r="L824" s="40" t="str">
        <f t="shared" si="239"/>
        <v>Lançar Preço Coluna (B) Faixa 1</v>
      </c>
      <c r="M824" s="40" t="str">
        <f t="shared" si="240"/>
        <v>Lançar Preço Coluna (C) Faixa 1</v>
      </c>
      <c r="N824" s="40" t="str">
        <f t="shared" si="241"/>
        <v>Lançar Preço Coluna (D) Faixa 1</v>
      </c>
      <c r="O824" s="33"/>
      <c r="P824" s="31" t="str">
        <f>IF(F824&lt;&gt;"",IF(I824=TRUE,"Preços OK na Faixa 10","ERRO Preços na Faixa 10"),"Lançar Preços na Faixa 10")</f>
        <v>Lançar Preços na Faixa 10</v>
      </c>
    </row>
    <row r="825" spans="1:16" ht="25.5">
      <c r="A825" s="11">
        <v>11</v>
      </c>
      <c r="B825" s="12" t="s">
        <v>11</v>
      </c>
      <c r="C825" s="19"/>
      <c r="D825" s="19"/>
      <c r="E825" s="19"/>
      <c r="F825" s="19"/>
      <c r="G825" s="10">
        <f t="shared" si="237"/>
        <v>0</v>
      </c>
      <c r="H825" s="75"/>
      <c r="I825" s="51" t="str">
        <f t="shared" si="236"/>
        <v/>
      </c>
      <c r="J825" s="4"/>
      <c r="K825" s="40" t="str">
        <f t="shared" si="238"/>
        <v>Lançar Preço Coluna (A) Faixa 1</v>
      </c>
      <c r="L825" s="40" t="str">
        <f t="shared" si="239"/>
        <v>Lançar Preço Coluna (B) Faixa 1</v>
      </c>
      <c r="M825" s="40" t="str">
        <f t="shared" si="240"/>
        <v>Lançar Preço Coluna (C) Faixa 1</v>
      </c>
      <c r="N825" s="40" t="str">
        <f t="shared" si="241"/>
        <v>Lançar Preço Coluna (D) Faixa 1</v>
      </c>
      <c r="O825" s="33"/>
      <c r="P825" s="31" t="str">
        <f>IF(F825&lt;&gt;"",IF(I825=TRUE,"Preços OK na Faixa 11","ERRO Preços na Faixa 11"),"Lançar Preços na Faixa 11")</f>
        <v>Lançar Preços na Faixa 11</v>
      </c>
    </row>
    <row r="826" spans="1:16" ht="25.5">
      <c r="A826" s="11">
        <v>12</v>
      </c>
      <c r="B826" s="12" t="s">
        <v>12</v>
      </c>
      <c r="C826" s="19"/>
      <c r="D826" s="19"/>
      <c r="E826" s="19"/>
      <c r="F826" s="19"/>
      <c r="G826" s="10">
        <f t="shared" si="237"/>
        <v>0</v>
      </c>
      <c r="H826" s="75"/>
      <c r="I826" s="51" t="str">
        <f t="shared" si="236"/>
        <v/>
      </c>
      <c r="J826" s="4"/>
      <c r="K826" s="40" t="str">
        <f t="shared" si="238"/>
        <v>Lançar Preço Coluna (A) Faixa 1</v>
      </c>
      <c r="L826" s="40" t="str">
        <f t="shared" si="239"/>
        <v>Lançar Preço Coluna (B) Faixa 1</v>
      </c>
      <c r="M826" s="40" t="str">
        <f t="shared" si="240"/>
        <v>Lançar Preço Coluna (C) Faixa 1</v>
      </c>
      <c r="N826" s="40" t="str">
        <f t="shared" si="241"/>
        <v>Lançar Preço Coluna (D) Faixa 1</v>
      </c>
      <c r="O826" s="33"/>
      <c r="P826" s="36" t="str">
        <f>IF(F826&lt;&gt;"",IF(I826=TRUE,"Preços OK na Faixa 12","ERRO Preços na Faixa 12"),"Lançar Preços na Faixa 12")</f>
        <v>Lançar Preços na Faixa 12</v>
      </c>
    </row>
    <row r="827" spans="1:16" ht="26.25" thickBot="1">
      <c r="A827" s="46">
        <v>13</v>
      </c>
      <c r="B827" s="47" t="s">
        <v>13</v>
      </c>
      <c r="C827" s="48"/>
      <c r="D827" s="48"/>
      <c r="E827" s="48"/>
      <c r="F827" s="48"/>
      <c r="G827" s="49">
        <f t="shared" si="237"/>
        <v>0</v>
      </c>
      <c r="H827" s="75">
        <f>SUM(G815:G827)</f>
        <v>0</v>
      </c>
      <c r="I827" s="51" t="str">
        <f t="shared" si="236"/>
        <v/>
      </c>
      <c r="J827" s="4"/>
      <c r="K827" s="40" t="str">
        <f t="shared" si="238"/>
        <v>Lançar Preço Coluna (A) Faixa 1</v>
      </c>
      <c r="L827" s="40" t="str">
        <f t="shared" si="239"/>
        <v>Lançar Preço Coluna (B) Faixa 1</v>
      </c>
      <c r="M827" s="40" t="str">
        <f t="shared" si="240"/>
        <v>Lançar Preço Coluna (C) Faixa 1</v>
      </c>
      <c r="N827" s="40" t="str">
        <f t="shared" si="241"/>
        <v>Lançar Preço Coluna (D) Faixa 1</v>
      </c>
      <c r="O827" s="39"/>
      <c r="P827" s="36" t="str">
        <f>IF(F827&lt;&gt;"",IF(I827=TRUE,"Preços OK na Faixa 13","ERRO Preços na Faixa 13"),"Lançar Preços na Faixa 13")</f>
        <v>Lançar Preços na Faixa 13</v>
      </c>
    </row>
    <row r="828" spans="1:16" ht="21.75" customHeight="1" thickBot="1">
      <c r="A828" s="6"/>
      <c r="B828" s="4"/>
      <c r="C828" s="4"/>
      <c r="D828" s="4"/>
      <c r="E828" s="4"/>
      <c r="F828" s="4"/>
      <c r="G828" s="4"/>
      <c r="H828" s="74"/>
      <c r="L828" s="1"/>
    </row>
    <row r="829" spans="1:16" s="63" customFormat="1" ht="30.75" customHeight="1" thickBot="1">
      <c r="A829" s="160" t="s">
        <v>74</v>
      </c>
      <c r="B829" s="161"/>
      <c r="C829" s="161"/>
      <c r="D829" s="161"/>
      <c r="E829" s="162"/>
      <c r="F829" s="162"/>
      <c r="G829" s="163"/>
      <c r="H829" s="58"/>
      <c r="I829" s="62"/>
      <c r="J829" s="64"/>
      <c r="K829" s="145" t="s">
        <v>50</v>
      </c>
      <c r="L829" s="145"/>
      <c r="M829" s="145"/>
      <c r="N829" s="145"/>
      <c r="O829" s="61"/>
      <c r="P829" s="147" t="s">
        <v>51</v>
      </c>
    </row>
    <row r="830" spans="1:16" ht="56.1" customHeight="1" thickBot="1">
      <c r="A830" s="156" t="s">
        <v>117</v>
      </c>
      <c r="B830" s="157"/>
      <c r="C830" s="157"/>
      <c r="D830" s="157"/>
      <c r="E830" s="157"/>
      <c r="F830" s="157"/>
      <c r="G830" s="158"/>
      <c r="H830" s="53"/>
      <c r="K830" s="145"/>
      <c r="L830" s="145"/>
      <c r="M830" s="145"/>
      <c r="N830" s="145"/>
      <c r="O830" s="18"/>
      <c r="P830" s="147"/>
    </row>
    <row r="831" spans="1:16" ht="13.5" customHeight="1" thickBot="1">
      <c r="A831" s="127" t="s">
        <v>37</v>
      </c>
      <c r="B831" s="127" t="s">
        <v>36</v>
      </c>
      <c r="C831" s="130" t="s">
        <v>45</v>
      </c>
      <c r="D831" s="131"/>
      <c r="E831" s="131"/>
      <c r="F831" s="132"/>
      <c r="G831" s="133" t="s">
        <v>89</v>
      </c>
      <c r="H831" s="54"/>
      <c r="K831" s="145"/>
      <c r="L831" s="145"/>
      <c r="M831" s="145"/>
      <c r="N831" s="145"/>
      <c r="O831" s="18"/>
      <c r="P831" s="147"/>
    </row>
    <row r="832" spans="1:16" ht="13.5" thickBot="1">
      <c r="A832" s="128"/>
      <c r="B832" s="128"/>
      <c r="C832" s="21" t="s">
        <v>41</v>
      </c>
      <c r="D832" s="20" t="s">
        <v>42</v>
      </c>
      <c r="E832" s="20" t="s">
        <v>43</v>
      </c>
      <c r="F832" s="20" t="s">
        <v>44</v>
      </c>
      <c r="G832" s="134"/>
      <c r="H832" s="54"/>
      <c r="K832" s="145"/>
      <c r="L832" s="145"/>
      <c r="M832" s="145"/>
      <c r="N832" s="145"/>
      <c r="O832" s="18"/>
      <c r="P832" s="147"/>
    </row>
    <row r="833" spans="1:16" ht="41.25" thickBot="1">
      <c r="A833" s="129"/>
      <c r="B833" s="129"/>
      <c r="C833" s="43" t="s">
        <v>87</v>
      </c>
      <c r="D833" s="44" t="s">
        <v>47</v>
      </c>
      <c r="E833" s="44" t="s">
        <v>88</v>
      </c>
      <c r="F833" s="44" t="s">
        <v>49</v>
      </c>
      <c r="G833" s="135"/>
      <c r="H833" s="54"/>
      <c r="K833" s="146"/>
      <c r="L833" s="146"/>
      <c r="M833" s="146"/>
      <c r="N833" s="146"/>
      <c r="O833" s="32"/>
      <c r="P833" s="148"/>
    </row>
    <row r="834" spans="1:16" ht="25.5">
      <c r="A834" s="8">
        <v>1</v>
      </c>
      <c r="B834" s="9" t="s">
        <v>1</v>
      </c>
      <c r="C834" s="19"/>
      <c r="D834" s="19"/>
      <c r="E834" s="19"/>
      <c r="F834" s="19"/>
      <c r="G834" s="10">
        <f>SUM(C834:D834)</f>
        <v>0</v>
      </c>
      <c r="H834" s="75"/>
      <c r="I834" s="51" t="str">
        <f t="shared" ref="I834:I846" si="242">IF(C834&lt;&gt;0,AND(D834&lt;C834,E834&lt;D834,F834&lt;E834),"")</f>
        <v/>
      </c>
      <c r="J834" s="4"/>
      <c r="K834" s="40" t="str">
        <f>IF(C834&lt;&gt;0,IF(AND(C834&lt;C815),"Preço Ok Coluna (A) Faixa 1","ERRO Preço Coluna (A) Faixa 1"),"Lançar Preço Coluna (A) Faixa 1")</f>
        <v>Lançar Preço Coluna (A) Faixa 1</v>
      </c>
      <c r="L834" s="40" t="str">
        <f>IF(D834&lt;&gt;0,IF(AND(D834&lt;D815),"Preço Ok Coluna (B) Faixa 1","ERRO Preço Coluna (B) Faixa 1"),"Lançar Preço Coluna (B) Faixa 1")</f>
        <v>Lançar Preço Coluna (B) Faixa 1</v>
      </c>
      <c r="M834" s="40" t="str">
        <f>IF(E834&lt;&gt;0,IF(AND(E834&lt;E815),"Preço Ok Coluna (C) Faixa 1","ERRO Preço Coluna (C) Faixa 1"),"Lançar Preço Coluna (C) Faixa 1")</f>
        <v>Lançar Preço Coluna (C) Faixa 1</v>
      </c>
      <c r="N834" s="40" t="str">
        <f>IF(F834&lt;&gt;0,IF(AND(F834&lt;F815),"Preço Ok Coluna (D) Faixa 1","ERRO Preço Coluna (D) Faixa 1"),"Lançar Preço Coluna (D) Faixa 1")</f>
        <v>Lançar Preço Coluna (D) Faixa 1</v>
      </c>
      <c r="O834" s="40"/>
      <c r="P834" s="31" t="str">
        <f>IF(F834&lt;&gt;"",IF(I834=TRUE,"Preços OK na Faixa 1","ERRO Preços na Faixa 1"),"Lançar Preços na Faixa 1")</f>
        <v>Lançar Preços na Faixa 1</v>
      </c>
    </row>
    <row r="835" spans="1:16" ht="25.5">
      <c r="A835" s="11">
        <v>2</v>
      </c>
      <c r="B835" s="12" t="s">
        <v>2</v>
      </c>
      <c r="C835" s="19"/>
      <c r="D835" s="19"/>
      <c r="E835" s="19"/>
      <c r="F835" s="19"/>
      <c r="G835" s="10">
        <f t="shared" ref="G835:G846" si="243">SUM(C835:D835)</f>
        <v>0</v>
      </c>
      <c r="H835" s="75"/>
      <c r="I835" s="51" t="str">
        <f t="shared" si="242"/>
        <v/>
      </c>
      <c r="J835" s="4"/>
      <c r="K835" s="40" t="str">
        <f>IF(C835&lt;&gt;0,IF(AND(C835&lt;C816),"Preço Ok Coluna (A) Faixa 1","ERRO Preço Coluna (A) Faixa 1"),"Lançar Preço Coluna (A) Faixa 1")</f>
        <v>Lançar Preço Coluna (A) Faixa 1</v>
      </c>
      <c r="L835" s="40" t="str">
        <f>IF(D835&lt;&gt;0,IF(AND(D835&lt;D816),"Preço Ok Coluna (B) Faixa 1","ERRO Preço Coluna (B) Faixa 1"),"Lançar Preço Coluna (B) Faixa 1")</f>
        <v>Lançar Preço Coluna (B) Faixa 1</v>
      </c>
      <c r="M835" s="40" t="str">
        <f>IF(E835&lt;&gt;0,IF(AND(E835&lt;E816),"Preço Ok Coluna (C) Faixa 1","ERRO Preço Coluna (C) Faixa 1"),"Lançar Preço Coluna (C) Faixa 1")</f>
        <v>Lançar Preço Coluna (C) Faixa 1</v>
      </c>
      <c r="N835" s="40" t="str">
        <f>IF(F835&lt;&gt;0,IF(AND(F835&lt;F816),"Preço Ok Coluna (D) Faixa 1","ERRO Preço Coluna (D) Faixa 1"),"Lançar Preço Coluna (D) Faixa 1")</f>
        <v>Lançar Preço Coluna (D) Faixa 1</v>
      </c>
      <c r="O835" s="33"/>
      <c r="P835" s="31" t="str">
        <f>IF(F835&lt;&gt;"",IF(I835=TRUE,"Preços OK na Faixa 2","ERRO Preços na Faixa 2"),"Lançar Preços na Faixa 2")</f>
        <v>Lançar Preços na Faixa 2</v>
      </c>
    </row>
    <row r="836" spans="1:16" ht="25.5">
      <c r="A836" s="11">
        <v>3</v>
      </c>
      <c r="B836" s="12" t="s">
        <v>3</v>
      </c>
      <c r="C836" s="19"/>
      <c r="D836" s="19"/>
      <c r="E836" s="19"/>
      <c r="F836" s="19"/>
      <c r="G836" s="10">
        <f t="shared" si="243"/>
        <v>0</v>
      </c>
      <c r="H836" s="75"/>
      <c r="I836" s="51" t="str">
        <f t="shared" si="242"/>
        <v/>
      </c>
      <c r="J836" s="4"/>
      <c r="K836" s="40" t="str">
        <f t="shared" ref="K836:K846" si="244">IF(C836&lt;&gt;0,IF(AND(C836&lt;C817),"Preço Ok Coluna (A) Faixa 1","ERRO Preço Coluna (A) Faixa 1"),"Lançar Preço Coluna (A) Faixa 1")</f>
        <v>Lançar Preço Coluna (A) Faixa 1</v>
      </c>
      <c r="L836" s="40" t="str">
        <f t="shared" ref="L836:L846" si="245">IF(D836&lt;&gt;0,IF(AND(D836&lt;D817),"Preço Ok Coluna (B) Faixa 1","ERRO Preço Coluna (B) Faixa 1"),"Lançar Preço Coluna (B) Faixa 1")</f>
        <v>Lançar Preço Coluna (B) Faixa 1</v>
      </c>
      <c r="M836" s="40" t="str">
        <f t="shared" ref="M836:M846" si="246">IF(E836&lt;&gt;0,IF(AND(E836&lt;E817),"Preço Ok Coluna (C) Faixa 1","ERRO Preço Coluna (C) Faixa 1"),"Lançar Preço Coluna (C) Faixa 1")</f>
        <v>Lançar Preço Coluna (C) Faixa 1</v>
      </c>
      <c r="N836" s="40" t="str">
        <f t="shared" ref="N836:N846" si="247">IF(F836&lt;&gt;0,IF(AND(F836&lt;F817),"Preço Ok Coluna (D) Faixa 1","ERRO Preço Coluna (D) Faixa 1"),"Lançar Preço Coluna (D) Faixa 1")</f>
        <v>Lançar Preço Coluna (D) Faixa 1</v>
      </c>
      <c r="O836" s="33"/>
      <c r="P836" s="31" t="str">
        <f>IF(F836&lt;&gt;"",IF(I836=TRUE,"Preços OK na Faixa 3","ERRO Preços na Faixa 3"),"Lançar Preços na Faixa 3")</f>
        <v>Lançar Preços na Faixa 3</v>
      </c>
    </row>
    <row r="837" spans="1:16" ht="25.5">
      <c r="A837" s="11">
        <v>4</v>
      </c>
      <c r="B837" s="12" t="s">
        <v>4</v>
      </c>
      <c r="C837" s="19"/>
      <c r="D837" s="19"/>
      <c r="E837" s="19"/>
      <c r="F837" s="19"/>
      <c r="G837" s="10">
        <f t="shared" si="243"/>
        <v>0</v>
      </c>
      <c r="H837" s="75"/>
      <c r="I837" s="51" t="str">
        <f t="shared" si="242"/>
        <v/>
      </c>
      <c r="J837" s="4"/>
      <c r="K837" s="40" t="str">
        <f t="shared" si="244"/>
        <v>Lançar Preço Coluna (A) Faixa 1</v>
      </c>
      <c r="L837" s="40" t="str">
        <f t="shared" si="245"/>
        <v>Lançar Preço Coluna (B) Faixa 1</v>
      </c>
      <c r="M837" s="40" t="str">
        <f t="shared" si="246"/>
        <v>Lançar Preço Coluna (C) Faixa 1</v>
      </c>
      <c r="N837" s="40" t="str">
        <f t="shared" si="247"/>
        <v>Lançar Preço Coluna (D) Faixa 1</v>
      </c>
      <c r="O837" s="33"/>
      <c r="P837" s="31" t="str">
        <f>IF(F837&lt;&gt;"",IF(I837=TRUE,"Preços OK na Faixa 4","ERRO Preços na Faixa 4"),"Lançar Preços na Faixa 4")</f>
        <v>Lançar Preços na Faixa 4</v>
      </c>
    </row>
    <row r="838" spans="1:16" ht="25.5">
      <c r="A838" s="11">
        <v>5</v>
      </c>
      <c r="B838" s="12" t="s">
        <v>5</v>
      </c>
      <c r="C838" s="19"/>
      <c r="D838" s="19"/>
      <c r="E838" s="19"/>
      <c r="F838" s="19"/>
      <c r="G838" s="10">
        <f t="shared" si="243"/>
        <v>0</v>
      </c>
      <c r="H838" s="75"/>
      <c r="I838" s="51" t="str">
        <f t="shared" si="242"/>
        <v/>
      </c>
      <c r="J838" s="4"/>
      <c r="K838" s="40" t="str">
        <f t="shared" si="244"/>
        <v>Lançar Preço Coluna (A) Faixa 1</v>
      </c>
      <c r="L838" s="40" t="str">
        <f t="shared" si="245"/>
        <v>Lançar Preço Coluna (B) Faixa 1</v>
      </c>
      <c r="M838" s="40" t="str">
        <f t="shared" si="246"/>
        <v>Lançar Preço Coluna (C) Faixa 1</v>
      </c>
      <c r="N838" s="40" t="str">
        <f t="shared" si="247"/>
        <v>Lançar Preço Coluna (D) Faixa 1</v>
      </c>
      <c r="O838" s="33"/>
      <c r="P838" s="31" t="str">
        <f>IF(F838&lt;&gt;"",IF(I838=TRUE,"Preços OK na Faixa 5","ERRO Preços na Faixa 5"),"Lançar Preços na Faixa 5")</f>
        <v>Lançar Preços na Faixa 5</v>
      </c>
    </row>
    <row r="839" spans="1:16" ht="25.5">
      <c r="A839" s="11">
        <v>6</v>
      </c>
      <c r="B839" s="12" t="s">
        <v>6</v>
      </c>
      <c r="C839" s="19"/>
      <c r="D839" s="19"/>
      <c r="E839" s="19"/>
      <c r="F839" s="19"/>
      <c r="G839" s="10">
        <f t="shared" si="243"/>
        <v>0</v>
      </c>
      <c r="H839" s="75"/>
      <c r="I839" s="51" t="str">
        <f t="shared" si="242"/>
        <v/>
      </c>
      <c r="J839" s="4"/>
      <c r="K839" s="40" t="str">
        <f t="shared" si="244"/>
        <v>Lançar Preço Coluna (A) Faixa 1</v>
      </c>
      <c r="L839" s="40" t="str">
        <f t="shared" si="245"/>
        <v>Lançar Preço Coluna (B) Faixa 1</v>
      </c>
      <c r="M839" s="40" t="str">
        <f t="shared" si="246"/>
        <v>Lançar Preço Coluna (C) Faixa 1</v>
      </c>
      <c r="N839" s="40" t="str">
        <f t="shared" si="247"/>
        <v>Lançar Preço Coluna (D) Faixa 1</v>
      </c>
      <c r="O839" s="33"/>
      <c r="P839" s="31" t="str">
        <f>IF(F839&lt;&gt;"",IF(I839=TRUE,"Preços OK na Faixa 6","ERRO Preços na Faixa 6"),"Lançar Preços na Faixa 6")</f>
        <v>Lançar Preços na Faixa 6</v>
      </c>
    </row>
    <row r="840" spans="1:16" ht="25.5">
      <c r="A840" s="11">
        <v>7</v>
      </c>
      <c r="B840" s="12" t="s">
        <v>7</v>
      </c>
      <c r="C840" s="19"/>
      <c r="D840" s="19"/>
      <c r="E840" s="19"/>
      <c r="F840" s="19"/>
      <c r="G840" s="10">
        <f t="shared" si="243"/>
        <v>0</v>
      </c>
      <c r="H840" s="75"/>
      <c r="I840" s="51" t="str">
        <f t="shared" si="242"/>
        <v/>
      </c>
      <c r="J840" s="4"/>
      <c r="K840" s="40" t="str">
        <f t="shared" si="244"/>
        <v>Lançar Preço Coluna (A) Faixa 1</v>
      </c>
      <c r="L840" s="40" t="str">
        <f t="shared" si="245"/>
        <v>Lançar Preço Coluna (B) Faixa 1</v>
      </c>
      <c r="M840" s="40" t="str">
        <f t="shared" si="246"/>
        <v>Lançar Preço Coluna (C) Faixa 1</v>
      </c>
      <c r="N840" s="40" t="str">
        <f t="shared" si="247"/>
        <v>Lançar Preço Coluna (D) Faixa 1</v>
      </c>
      <c r="O840" s="33"/>
      <c r="P840" s="31" t="str">
        <f>IF(F840&lt;&gt;"",IF(I840=TRUE,"Preços OK na Faixa 7","ERRO Preços na Faixa 7"),"Lançar Preços na Faixa 7")</f>
        <v>Lançar Preços na Faixa 7</v>
      </c>
    </row>
    <row r="841" spans="1:16" ht="25.5">
      <c r="A841" s="11">
        <v>8</v>
      </c>
      <c r="B841" s="12" t="s">
        <v>8</v>
      </c>
      <c r="C841" s="19"/>
      <c r="D841" s="19"/>
      <c r="E841" s="19"/>
      <c r="F841" s="19"/>
      <c r="G841" s="10">
        <f t="shared" si="243"/>
        <v>0</v>
      </c>
      <c r="H841" s="75"/>
      <c r="I841" s="51" t="str">
        <f t="shared" si="242"/>
        <v/>
      </c>
      <c r="J841" s="4"/>
      <c r="K841" s="40" t="str">
        <f t="shared" si="244"/>
        <v>Lançar Preço Coluna (A) Faixa 1</v>
      </c>
      <c r="L841" s="40" t="str">
        <f t="shared" si="245"/>
        <v>Lançar Preço Coluna (B) Faixa 1</v>
      </c>
      <c r="M841" s="40" t="str">
        <f t="shared" si="246"/>
        <v>Lançar Preço Coluna (C) Faixa 1</v>
      </c>
      <c r="N841" s="40" t="str">
        <f t="shared" si="247"/>
        <v>Lançar Preço Coluna (D) Faixa 1</v>
      </c>
      <c r="O841" s="33"/>
      <c r="P841" s="31" t="str">
        <f>IF(F841&lt;&gt;"",IF(I841=TRUE,"Preços OK na Faixa 8","ERRO Preços na Faixa 8"),"Lançar Preços na Faixa 8")</f>
        <v>Lançar Preços na Faixa 8</v>
      </c>
    </row>
    <row r="842" spans="1:16" ht="25.5">
      <c r="A842" s="11">
        <v>9</v>
      </c>
      <c r="B842" s="12" t="s">
        <v>9</v>
      </c>
      <c r="C842" s="19"/>
      <c r="D842" s="19"/>
      <c r="E842" s="19"/>
      <c r="F842" s="19"/>
      <c r="G842" s="10">
        <f t="shared" si="243"/>
        <v>0</v>
      </c>
      <c r="H842" s="75"/>
      <c r="I842" s="51" t="str">
        <f t="shared" si="242"/>
        <v/>
      </c>
      <c r="J842" s="4"/>
      <c r="K842" s="40" t="str">
        <f t="shared" si="244"/>
        <v>Lançar Preço Coluna (A) Faixa 1</v>
      </c>
      <c r="L842" s="40" t="str">
        <f t="shared" si="245"/>
        <v>Lançar Preço Coluna (B) Faixa 1</v>
      </c>
      <c r="M842" s="40" t="str">
        <f t="shared" si="246"/>
        <v>Lançar Preço Coluna (C) Faixa 1</v>
      </c>
      <c r="N842" s="40" t="str">
        <f t="shared" si="247"/>
        <v>Lançar Preço Coluna (D) Faixa 1</v>
      </c>
      <c r="O842" s="33"/>
      <c r="P842" s="31" t="str">
        <f>IF(F842&lt;&gt;"",IF(I842=TRUE,"Preços OK na Faixa 9","ERRO Preços na Faixa 9"),"Lançar Preços na Faixa 9")</f>
        <v>Lançar Preços na Faixa 9</v>
      </c>
    </row>
    <row r="843" spans="1:16" ht="25.5">
      <c r="A843" s="11">
        <v>10</v>
      </c>
      <c r="B843" s="12" t="s">
        <v>10</v>
      </c>
      <c r="C843" s="19"/>
      <c r="D843" s="19"/>
      <c r="E843" s="19"/>
      <c r="F843" s="19"/>
      <c r="G843" s="10">
        <f t="shared" si="243"/>
        <v>0</v>
      </c>
      <c r="H843" s="75"/>
      <c r="I843" s="51" t="str">
        <f t="shared" si="242"/>
        <v/>
      </c>
      <c r="J843" s="4"/>
      <c r="K843" s="40" t="str">
        <f t="shared" si="244"/>
        <v>Lançar Preço Coluna (A) Faixa 1</v>
      </c>
      <c r="L843" s="40" t="str">
        <f t="shared" si="245"/>
        <v>Lançar Preço Coluna (B) Faixa 1</v>
      </c>
      <c r="M843" s="40" t="str">
        <f t="shared" si="246"/>
        <v>Lançar Preço Coluna (C) Faixa 1</v>
      </c>
      <c r="N843" s="40" t="str">
        <f t="shared" si="247"/>
        <v>Lançar Preço Coluna (D) Faixa 1</v>
      </c>
      <c r="O843" s="33"/>
      <c r="P843" s="31" t="str">
        <f>IF(F843&lt;&gt;"",IF(I843=TRUE,"Preços OK na Faixa 10","ERRO Preços na Faixa 10"),"Lançar Preços na Faixa 10")</f>
        <v>Lançar Preços na Faixa 10</v>
      </c>
    </row>
    <row r="844" spans="1:16" ht="25.5">
      <c r="A844" s="11">
        <v>11</v>
      </c>
      <c r="B844" s="12" t="s">
        <v>11</v>
      </c>
      <c r="C844" s="19"/>
      <c r="D844" s="19"/>
      <c r="E844" s="19"/>
      <c r="F844" s="19"/>
      <c r="G844" s="10">
        <f t="shared" si="243"/>
        <v>0</v>
      </c>
      <c r="H844" s="75"/>
      <c r="I844" s="51" t="str">
        <f t="shared" si="242"/>
        <v/>
      </c>
      <c r="J844" s="4"/>
      <c r="K844" s="40" t="str">
        <f t="shared" si="244"/>
        <v>Lançar Preço Coluna (A) Faixa 1</v>
      </c>
      <c r="L844" s="40" t="str">
        <f t="shared" si="245"/>
        <v>Lançar Preço Coluna (B) Faixa 1</v>
      </c>
      <c r="M844" s="40" t="str">
        <f t="shared" si="246"/>
        <v>Lançar Preço Coluna (C) Faixa 1</v>
      </c>
      <c r="N844" s="40" t="str">
        <f t="shared" si="247"/>
        <v>Lançar Preço Coluna (D) Faixa 1</v>
      </c>
      <c r="O844" s="33"/>
      <c r="P844" s="31" t="str">
        <f>IF(F844&lt;&gt;"",IF(I844=TRUE,"Preços OK na Faixa 11","ERRO Preços na Faixa 11"),"Lançar Preços na Faixa 11")</f>
        <v>Lançar Preços na Faixa 11</v>
      </c>
    </row>
    <row r="845" spans="1:16" ht="25.5">
      <c r="A845" s="11">
        <v>12</v>
      </c>
      <c r="B845" s="12" t="s">
        <v>12</v>
      </c>
      <c r="C845" s="19"/>
      <c r="D845" s="19"/>
      <c r="E845" s="19"/>
      <c r="F845" s="19"/>
      <c r="G845" s="10">
        <f t="shared" si="243"/>
        <v>0</v>
      </c>
      <c r="H845" s="75"/>
      <c r="I845" s="51" t="str">
        <f t="shared" si="242"/>
        <v/>
      </c>
      <c r="J845" s="4"/>
      <c r="K845" s="40" t="str">
        <f t="shared" si="244"/>
        <v>Lançar Preço Coluna (A) Faixa 1</v>
      </c>
      <c r="L845" s="40" t="str">
        <f t="shared" si="245"/>
        <v>Lançar Preço Coluna (B) Faixa 1</v>
      </c>
      <c r="M845" s="40" t="str">
        <f t="shared" si="246"/>
        <v>Lançar Preço Coluna (C) Faixa 1</v>
      </c>
      <c r="N845" s="40" t="str">
        <f t="shared" si="247"/>
        <v>Lançar Preço Coluna (D) Faixa 1</v>
      </c>
      <c r="O845" s="33"/>
      <c r="P845" s="36" t="str">
        <f>IF(F845&lt;&gt;"",IF(I845=TRUE,"Preços OK na Faixa 12","ERRO Preços na Faixa 12"),"Lançar Preços na Faixa 12")</f>
        <v>Lançar Preços na Faixa 12</v>
      </c>
    </row>
    <row r="846" spans="1:16" ht="26.25" thickBot="1">
      <c r="A846" s="46">
        <v>13</v>
      </c>
      <c r="B846" s="47" t="s">
        <v>13</v>
      </c>
      <c r="C846" s="48"/>
      <c r="D846" s="48"/>
      <c r="E846" s="48"/>
      <c r="F846" s="48"/>
      <c r="G846" s="49">
        <f t="shared" si="243"/>
        <v>0</v>
      </c>
      <c r="H846" s="75">
        <f>SUM(G834:G846)</f>
        <v>0</v>
      </c>
      <c r="I846" s="51" t="str">
        <f t="shared" si="242"/>
        <v/>
      </c>
      <c r="J846" s="4"/>
      <c r="K846" s="40" t="str">
        <f t="shared" si="244"/>
        <v>Lançar Preço Coluna (A) Faixa 1</v>
      </c>
      <c r="L846" s="40" t="str">
        <f t="shared" si="245"/>
        <v>Lançar Preço Coluna (B) Faixa 1</v>
      </c>
      <c r="M846" s="40" t="str">
        <f t="shared" si="246"/>
        <v>Lançar Preço Coluna (C) Faixa 1</v>
      </c>
      <c r="N846" s="40" t="str">
        <f t="shared" si="247"/>
        <v>Lançar Preço Coluna (D) Faixa 1</v>
      </c>
      <c r="O846" s="39"/>
      <c r="P846" s="36" t="str">
        <f>IF(F846&lt;&gt;"",IF(I846=TRUE,"Preços OK na Faixa 13","ERRO Preços na Faixa 13"),"Lançar Preços na Faixa 13")</f>
        <v>Lançar Preços na Faixa 13</v>
      </c>
    </row>
    <row r="847" spans="1:16" ht="21.75" customHeight="1" thickBot="1">
      <c r="A847" s="6"/>
      <c r="B847" s="4"/>
      <c r="C847" s="4"/>
      <c r="D847" s="4"/>
      <c r="E847" s="4"/>
      <c r="F847" s="4"/>
      <c r="G847" s="4"/>
      <c r="H847" s="74"/>
      <c r="L847" s="1"/>
    </row>
    <row r="848" spans="1:16" s="63" customFormat="1" ht="30.75" customHeight="1" thickBot="1">
      <c r="A848" s="160" t="s">
        <v>75</v>
      </c>
      <c r="B848" s="161"/>
      <c r="C848" s="161"/>
      <c r="D848" s="161"/>
      <c r="E848" s="162"/>
      <c r="F848" s="162"/>
      <c r="G848" s="163"/>
      <c r="H848" s="58"/>
      <c r="I848" s="62"/>
      <c r="J848" s="64"/>
      <c r="K848" s="145" t="s">
        <v>50</v>
      </c>
      <c r="L848" s="145"/>
      <c r="M848" s="145"/>
      <c r="N848" s="145"/>
      <c r="O848" s="61"/>
      <c r="P848" s="147" t="s">
        <v>51</v>
      </c>
    </row>
    <row r="849" spans="1:16" ht="60.95" customHeight="1" thickBot="1">
      <c r="A849" s="156" t="s">
        <v>118</v>
      </c>
      <c r="B849" s="157"/>
      <c r="C849" s="157"/>
      <c r="D849" s="157"/>
      <c r="E849" s="157"/>
      <c r="F849" s="157"/>
      <c r="G849" s="158"/>
      <c r="H849" s="53"/>
      <c r="K849" s="145"/>
      <c r="L849" s="145"/>
      <c r="M849" s="145"/>
      <c r="N849" s="145"/>
      <c r="O849" s="18"/>
      <c r="P849" s="147"/>
    </row>
    <row r="850" spans="1:16" ht="13.5" customHeight="1" thickBot="1">
      <c r="A850" s="127" t="s">
        <v>37</v>
      </c>
      <c r="B850" s="127" t="s">
        <v>36</v>
      </c>
      <c r="C850" s="130" t="s">
        <v>45</v>
      </c>
      <c r="D850" s="131"/>
      <c r="E850" s="131"/>
      <c r="F850" s="132"/>
      <c r="G850" s="133" t="s">
        <v>89</v>
      </c>
      <c r="H850" s="54"/>
      <c r="K850" s="145"/>
      <c r="L850" s="145"/>
      <c r="M850" s="145"/>
      <c r="N850" s="145"/>
      <c r="O850" s="18"/>
      <c r="P850" s="147"/>
    </row>
    <row r="851" spans="1:16" ht="13.5" thickBot="1">
      <c r="A851" s="128"/>
      <c r="B851" s="128"/>
      <c r="C851" s="21" t="s">
        <v>41</v>
      </c>
      <c r="D851" s="20" t="s">
        <v>42</v>
      </c>
      <c r="E851" s="20" t="s">
        <v>43</v>
      </c>
      <c r="F851" s="20" t="s">
        <v>44</v>
      </c>
      <c r="G851" s="134"/>
      <c r="H851" s="54"/>
      <c r="K851" s="145"/>
      <c r="L851" s="145"/>
      <c r="M851" s="145"/>
      <c r="N851" s="145"/>
      <c r="O851" s="18"/>
      <c r="P851" s="147"/>
    </row>
    <row r="852" spans="1:16" ht="41.25" thickBot="1">
      <c r="A852" s="129"/>
      <c r="B852" s="129"/>
      <c r="C852" s="43" t="s">
        <v>87</v>
      </c>
      <c r="D852" s="44" t="s">
        <v>47</v>
      </c>
      <c r="E852" s="44" t="s">
        <v>88</v>
      </c>
      <c r="F852" s="44" t="s">
        <v>49</v>
      </c>
      <c r="G852" s="135"/>
      <c r="H852" s="54"/>
      <c r="K852" s="146"/>
      <c r="L852" s="146"/>
      <c r="M852" s="146"/>
      <c r="N852" s="146"/>
      <c r="O852" s="32"/>
      <c r="P852" s="148"/>
    </row>
    <row r="853" spans="1:16" ht="25.5">
      <c r="A853" s="8">
        <v>1</v>
      </c>
      <c r="B853" s="9" t="s">
        <v>1</v>
      </c>
      <c r="C853" s="19"/>
      <c r="D853" s="19"/>
      <c r="E853" s="19"/>
      <c r="F853" s="19"/>
      <c r="G853" s="10">
        <f t="shared" ref="G853:G865" si="248">SUM(C853:D853)</f>
        <v>0</v>
      </c>
      <c r="H853" s="75"/>
      <c r="I853" s="51" t="str">
        <f t="shared" ref="I853:I865" si="249">IF(C853&lt;&gt;0,AND(D853&lt;C853,E853&lt;D853,F853&lt;E853),"")</f>
        <v/>
      </c>
      <c r="J853" s="4"/>
      <c r="K853" s="40" t="str">
        <f>IF(C853&lt;&gt;0,IF(AND(C853&lt;C834),"Preço Ok Coluna (A) Faixa 1","ERRO Preço Coluna (A) Faixa 1"),"Lançar Preço Coluna (A) Faixa 1")</f>
        <v>Lançar Preço Coluna (A) Faixa 1</v>
      </c>
      <c r="L853" s="40" t="str">
        <f>IF(D853&lt;&gt;0,IF(AND(D853&lt;D834),"Preço Ok Coluna (B) Faixa 1","ERRO Preço Coluna (B) Faixa 1"),"Lançar Preço Coluna (B) Faixa 1")</f>
        <v>Lançar Preço Coluna (B) Faixa 1</v>
      </c>
      <c r="M853" s="40" t="str">
        <f>IF(E853&lt;&gt;0,IF(AND(E853&lt;E834),"Preço Ok Coluna (C) Faixa 1","ERRO Preço Coluna (C) Faixa 1"),"Lançar Preço Coluna (C) Faixa 1")</f>
        <v>Lançar Preço Coluna (C) Faixa 1</v>
      </c>
      <c r="N853" s="40" t="str">
        <f>IF(F853&lt;&gt;0,IF(AND(F853&lt;F834),"Preço Ok Coluna (D) Faixa 1","ERRO Preço Coluna (D) Faixa 1"),"Lançar Preço Coluna (D) Faixa 1")</f>
        <v>Lançar Preço Coluna (D) Faixa 1</v>
      </c>
      <c r="O853" s="40"/>
      <c r="P853" s="31" t="str">
        <f>IF(F853&lt;&gt;"",IF(I853=TRUE,"Preços OK na Faixa 1","ERRO Preços na Faixa 1"),"Lançar Preços na Faixa 1")</f>
        <v>Lançar Preços na Faixa 1</v>
      </c>
    </row>
    <row r="854" spans="1:16" ht="25.5">
      <c r="A854" s="11">
        <v>2</v>
      </c>
      <c r="B854" s="12" t="s">
        <v>2</v>
      </c>
      <c r="C854" s="19"/>
      <c r="D854" s="19"/>
      <c r="E854" s="19"/>
      <c r="F854" s="19"/>
      <c r="G854" s="10">
        <f t="shared" si="248"/>
        <v>0</v>
      </c>
      <c r="H854" s="75"/>
      <c r="I854" s="51" t="str">
        <f t="shared" si="249"/>
        <v/>
      </c>
      <c r="J854" s="4"/>
      <c r="K854" s="40" t="str">
        <f>IF(C854&lt;&gt;0,IF(AND(C854&lt;C835),"Preço Ok Coluna (A) Faixa 1","ERRO Preço Coluna (A) Faixa 1"),"Lançar Preço Coluna (A) Faixa 1")</f>
        <v>Lançar Preço Coluna (A) Faixa 1</v>
      </c>
      <c r="L854" s="40" t="str">
        <f>IF(D854&lt;&gt;0,IF(AND(D854&lt;D835),"Preço Ok Coluna (B) Faixa 1","ERRO Preço Coluna (B) Faixa 1"),"Lançar Preço Coluna (B) Faixa 1")</f>
        <v>Lançar Preço Coluna (B) Faixa 1</v>
      </c>
      <c r="M854" s="40" t="str">
        <f>IF(E854&lt;&gt;0,IF(AND(E854&lt;E835),"Preço Ok Coluna (C) Faixa 1","ERRO Preço Coluna (C) Faixa 1"),"Lançar Preço Coluna (C) Faixa 1")</f>
        <v>Lançar Preço Coluna (C) Faixa 1</v>
      </c>
      <c r="N854" s="40" t="str">
        <f>IF(F854&lt;&gt;0,IF(AND(F854&lt;F835),"Preço Ok Coluna (D) Faixa 1","ERRO Preço Coluna (D) Faixa 1"),"Lançar Preço Coluna (D) Faixa 1")</f>
        <v>Lançar Preço Coluna (D) Faixa 1</v>
      </c>
      <c r="O854" s="33"/>
      <c r="P854" s="31" t="str">
        <f>IF(F854&lt;&gt;"",IF(I854=TRUE,"Preços OK na Faixa 2","ERRO Preços na Faixa 2"),"Lançar Preços na Faixa 2")</f>
        <v>Lançar Preços na Faixa 2</v>
      </c>
    </row>
    <row r="855" spans="1:16" ht="25.5">
      <c r="A855" s="11">
        <v>3</v>
      </c>
      <c r="B855" s="12" t="s">
        <v>3</v>
      </c>
      <c r="C855" s="19"/>
      <c r="D855" s="19"/>
      <c r="E855" s="19"/>
      <c r="F855" s="19"/>
      <c r="G855" s="10">
        <f t="shared" si="248"/>
        <v>0</v>
      </c>
      <c r="H855" s="75"/>
      <c r="I855" s="51" t="str">
        <f t="shared" si="249"/>
        <v/>
      </c>
      <c r="J855" s="4"/>
      <c r="K855" s="40" t="str">
        <f t="shared" ref="K855:K865" si="250">IF(C855&lt;&gt;0,IF(AND(C855&lt;C836),"Preço Ok Coluna (A) Faixa 1","ERRO Preço Coluna (A) Faixa 1"),"Lançar Preço Coluna (A) Faixa 1")</f>
        <v>Lançar Preço Coluna (A) Faixa 1</v>
      </c>
      <c r="L855" s="40" t="str">
        <f t="shared" ref="L855:L865" si="251">IF(D855&lt;&gt;0,IF(AND(D855&lt;D836),"Preço Ok Coluna (B) Faixa 1","ERRO Preço Coluna (B) Faixa 1"),"Lançar Preço Coluna (B) Faixa 1")</f>
        <v>Lançar Preço Coluna (B) Faixa 1</v>
      </c>
      <c r="M855" s="40" t="str">
        <f t="shared" ref="M855:M865" si="252">IF(E855&lt;&gt;0,IF(AND(E855&lt;E836),"Preço Ok Coluna (C) Faixa 1","ERRO Preço Coluna (C) Faixa 1"),"Lançar Preço Coluna (C) Faixa 1")</f>
        <v>Lançar Preço Coluna (C) Faixa 1</v>
      </c>
      <c r="N855" s="40" t="str">
        <f t="shared" ref="N855:N865" si="253">IF(F855&lt;&gt;0,IF(AND(F855&lt;F836),"Preço Ok Coluna (D) Faixa 1","ERRO Preço Coluna (D) Faixa 1"),"Lançar Preço Coluna (D) Faixa 1")</f>
        <v>Lançar Preço Coluna (D) Faixa 1</v>
      </c>
      <c r="O855" s="33"/>
      <c r="P855" s="31" t="str">
        <f>IF(F855&lt;&gt;"",IF(I855=TRUE,"Preços OK na Faixa 3","ERRO Preços na Faixa 3"),"Lançar Preços na Faixa 3")</f>
        <v>Lançar Preços na Faixa 3</v>
      </c>
    </row>
    <row r="856" spans="1:16" ht="25.5">
      <c r="A856" s="11">
        <v>4</v>
      </c>
      <c r="B856" s="12" t="s">
        <v>4</v>
      </c>
      <c r="C856" s="19"/>
      <c r="D856" s="19"/>
      <c r="E856" s="19"/>
      <c r="F856" s="19"/>
      <c r="G856" s="10">
        <f t="shared" si="248"/>
        <v>0</v>
      </c>
      <c r="H856" s="75"/>
      <c r="I856" s="51" t="str">
        <f t="shared" si="249"/>
        <v/>
      </c>
      <c r="J856" s="4"/>
      <c r="K856" s="40" t="str">
        <f t="shared" si="250"/>
        <v>Lançar Preço Coluna (A) Faixa 1</v>
      </c>
      <c r="L856" s="40" t="str">
        <f t="shared" si="251"/>
        <v>Lançar Preço Coluna (B) Faixa 1</v>
      </c>
      <c r="M856" s="40" t="str">
        <f t="shared" si="252"/>
        <v>Lançar Preço Coluna (C) Faixa 1</v>
      </c>
      <c r="N856" s="40" t="str">
        <f t="shared" si="253"/>
        <v>Lançar Preço Coluna (D) Faixa 1</v>
      </c>
      <c r="O856" s="33"/>
      <c r="P856" s="31" t="str">
        <f>IF(F856&lt;&gt;"",IF(I856=TRUE,"Preços OK na Faixa 4","ERRO Preços na Faixa 4"),"Lançar Preços na Faixa 4")</f>
        <v>Lançar Preços na Faixa 4</v>
      </c>
    </row>
    <row r="857" spans="1:16" ht="25.5">
      <c r="A857" s="11">
        <v>5</v>
      </c>
      <c r="B857" s="12" t="s">
        <v>5</v>
      </c>
      <c r="C857" s="19"/>
      <c r="D857" s="19"/>
      <c r="E857" s="19"/>
      <c r="F857" s="19"/>
      <c r="G857" s="10">
        <f t="shared" si="248"/>
        <v>0</v>
      </c>
      <c r="H857" s="75"/>
      <c r="I857" s="51" t="str">
        <f t="shared" si="249"/>
        <v/>
      </c>
      <c r="J857" s="4"/>
      <c r="K857" s="40" t="str">
        <f t="shared" si="250"/>
        <v>Lançar Preço Coluna (A) Faixa 1</v>
      </c>
      <c r="L857" s="40" t="str">
        <f t="shared" si="251"/>
        <v>Lançar Preço Coluna (B) Faixa 1</v>
      </c>
      <c r="M857" s="40" t="str">
        <f t="shared" si="252"/>
        <v>Lançar Preço Coluna (C) Faixa 1</v>
      </c>
      <c r="N857" s="40" t="str">
        <f t="shared" si="253"/>
        <v>Lançar Preço Coluna (D) Faixa 1</v>
      </c>
      <c r="O857" s="33"/>
      <c r="P857" s="31" t="str">
        <f>IF(F857&lt;&gt;"",IF(I857=TRUE,"Preços OK na Faixa 5","ERRO Preços na Faixa 5"),"Lançar Preços na Faixa 5")</f>
        <v>Lançar Preços na Faixa 5</v>
      </c>
    </row>
    <row r="858" spans="1:16" ht="25.5">
      <c r="A858" s="11">
        <v>6</v>
      </c>
      <c r="B858" s="12" t="s">
        <v>6</v>
      </c>
      <c r="C858" s="19"/>
      <c r="D858" s="19"/>
      <c r="E858" s="19"/>
      <c r="F858" s="19"/>
      <c r="G858" s="10">
        <f t="shared" si="248"/>
        <v>0</v>
      </c>
      <c r="H858" s="75"/>
      <c r="I858" s="51" t="str">
        <f t="shared" si="249"/>
        <v/>
      </c>
      <c r="J858" s="4"/>
      <c r="K858" s="40" t="str">
        <f t="shared" si="250"/>
        <v>Lançar Preço Coluna (A) Faixa 1</v>
      </c>
      <c r="L858" s="40" t="str">
        <f t="shared" si="251"/>
        <v>Lançar Preço Coluna (B) Faixa 1</v>
      </c>
      <c r="M858" s="40" t="str">
        <f t="shared" si="252"/>
        <v>Lançar Preço Coluna (C) Faixa 1</v>
      </c>
      <c r="N858" s="40" t="str">
        <f t="shared" si="253"/>
        <v>Lançar Preço Coluna (D) Faixa 1</v>
      </c>
      <c r="O858" s="33"/>
      <c r="P858" s="31" t="str">
        <f>IF(F858&lt;&gt;"",IF(I858=TRUE,"Preços OK na Faixa 6","ERRO Preços na Faixa 6"),"Lançar Preços na Faixa 6")</f>
        <v>Lançar Preços na Faixa 6</v>
      </c>
    </row>
    <row r="859" spans="1:16" ht="25.5">
      <c r="A859" s="11">
        <v>7</v>
      </c>
      <c r="B859" s="12" t="s">
        <v>7</v>
      </c>
      <c r="C859" s="19"/>
      <c r="D859" s="19"/>
      <c r="E859" s="19"/>
      <c r="F859" s="19"/>
      <c r="G859" s="10">
        <f t="shared" si="248"/>
        <v>0</v>
      </c>
      <c r="H859" s="75"/>
      <c r="I859" s="51" t="str">
        <f t="shared" si="249"/>
        <v/>
      </c>
      <c r="J859" s="4"/>
      <c r="K859" s="40" t="str">
        <f t="shared" si="250"/>
        <v>Lançar Preço Coluna (A) Faixa 1</v>
      </c>
      <c r="L859" s="40" t="str">
        <f t="shared" si="251"/>
        <v>Lançar Preço Coluna (B) Faixa 1</v>
      </c>
      <c r="M859" s="40" t="str">
        <f t="shared" si="252"/>
        <v>Lançar Preço Coluna (C) Faixa 1</v>
      </c>
      <c r="N859" s="40" t="str">
        <f t="shared" si="253"/>
        <v>Lançar Preço Coluna (D) Faixa 1</v>
      </c>
      <c r="O859" s="33"/>
      <c r="P859" s="31" t="str">
        <f>IF(F859&lt;&gt;"",IF(I859=TRUE,"Preços OK na Faixa 7","ERRO Preços na Faixa 7"),"Lançar Preços na Faixa 7")</f>
        <v>Lançar Preços na Faixa 7</v>
      </c>
    </row>
    <row r="860" spans="1:16" ht="25.5">
      <c r="A860" s="11">
        <v>8</v>
      </c>
      <c r="B860" s="12" t="s">
        <v>8</v>
      </c>
      <c r="C860" s="19"/>
      <c r="D860" s="19"/>
      <c r="E860" s="19"/>
      <c r="F860" s="19"/>
      <c r="G860" s="10">
        <f t="shared" si="248"/>
        <v>0</v>
      </c>
      <c r="H860" s="75"/>
      <c r="I860" s="51" t="str">
        <f t="shared" si="249"/>
        <v/>
      </c>
      <c r="J860" s="4"/>
      <c r="K860" s="40" t="str">
        <f t="shared" si="250"/>
        <v>Lançar Preço Coluna (A) Faixa 1</v>
      </c>
      <c r="L860" s="40" t="str">
        <f t="shared" si="251"/>
        <v>Lançar Preço Coluna (B) Faixa 1</v>
      </c>
      <c r="M860" s="40" t="str">
        <f t="shared" si="252"/>
        <v>Lançar Preço Coluna (C) Faixa 1</v>
      </c>
      <c r="N860" s="40" t="str">
        <f t="shared" si="253"/>
        <v>Lançar Preço Coluna (D) Faixa 1</v>
      </c>
      <c r="O860" s="33"/>
      <c r="P860" s="31" t="str">
        <f>IF(F860&lt;&gt;"",IF(I860=TRUE,"Preços OK na Faixa 8","ERRO Preços na Faixa 8"),"Lançar Preços na Faixa 8")</f>
        <v>Lançar Preços na Faixa 8</v>
      </c>
    </row>
    <row r="861" spans="1:16" ht="25.5">
      <c r="A861" s="11">
        <v>9</v>
      </c>
      <c r="B861" s="12" t="s">
        <v>9</v>
      </c>
      <c r="C861" s="19"/>
      <c r="D861" s="19"/>
      <c r="E861" s="19"/>
      <c r="F861" s="19"/>
      <c r="G861" s="10">
        <f t="shared" si="248"/>
        <v>0</v>
      </c>
      <c r="H861" s="75"/>
      <c r="I861" s="51" t="str">
        <f t="shared" si="249"/>
        <v/>
      </c>
      <c r="J861" s="4"/>
      <c r="K861" s="40" t="str">
        <f t="shared" si="250"/>
        <v>Lançar Preço Coluna (A) Faixa 1</v>
      </c>
      <c r="L861" s="40" t="str">
        <f t="shared" si="251"/>
        <v>Lançar Preço Coluna (B) Faixa 1</v>
      </c>
      <c r="M861" s="40" t="str">
        <f t="shared" si="252"/>
        <v>Lançar Preço Coluna (C) Faixa 1</v>
      </c>
      <c r="N861" s="40" t="str">
        <f t="shared" si="253"/>
        <v>Lançar Preço Coluna (D) Faixa 1</v>
      </c>
      <c r="O861" s="33"/>
      <c r="P861" s="31" t="str">
        <f>IF(F861&lt;&gt;"",IF(I861=TRUE,"Preços OK na Faixa 9","ERRO Preços na Faixa 9"),"Lançar Preços na Faixa 9")</f>
        <v>Lançar Preços na Faixa 9</v>
      </c>
    </row>
    <row r="862" spans="1:16" ht="25.5">
      <c r="A862" s="11">
        <v>10</v>
      </c>
      <c r="B862" s="12" t="s">
        <v>10</v>
      </c>
      <c r="C862" s="19"/>
      <c r="D862" s="19"/>
      <c r="E862" s="19"/>
      <c r="F862" s="19"/>
      <c r="G862" s="10">
        <f t="shared" si="248"/>
        <v>0</v>
      </c>
      <c r="H862" s="75"/>
      <c r="I862" s="51" t="str">
        <f t="shared" si="249"/>
        <v/>
      </c>
      <c r="J862" s="4"/>
      <c r="K862" s="40" t="str">
        <f t="shared" si="250"/>
        <v>Lançar Preço Coluna (A) Faixa 1</v>
      </c>
      <c r="L862" s="40" t="str">
        <f t="shared" si="251"/>
        <v>Lançar Preço Coluna (B) Faixa 1</v>
      </c>
      <c r="M862" s="40" t="str">
        <f t="shared" si="252"/>
        <v>Lançar Preço Coluna (C) Faixa 1</v>
      </c>
      <c r="N862" s="40" t="str">
        <f t="shared" si="253"/>
        <v>Lançar Preço Coluna (D) Faixa 1</v>
      </c>
      <c r="O862" s="33"/>
      <c r="P862" s="31" t="str">
        <f>IF(F862&lt;&gt;"",IF(I862=TRUE,"Preços OK na Faixa 10","ERRO Preços na Faixa 10"),"Lançar Preços na Faixa 10")</f>
        <v>Lançar Preços na Faixa 10</v>
      </c>
    </row>
    <row r="863" spans="1:16" ht="25.5">
      <c r="A863" s="11">
        <v>11</v>
      </c>
      <c r="B863" s="12" t="s">
        <v>11</v>
      </c>
      <c r="C863" s="19"/>
      <c r="D863" s="19"/>
      <c r="E863" s="19"/>
      <c r="F863" s="19"/>
      <c r="G863" s="10">
        <f t="shared" si="248"/>
        <v>0</v>
      </c>
      <c r="H863" s="75"/>
      <c r="I863" s="51" t="str">
        <f t="shared" si="249"/>
        <v/>
      </c>
      <c r="J863" s="4"/>
      <c r="K863" s="40" t="str">
        <f t="shared" si="250"/>
        <v>Lançar Preço Coluna (A) Faixa 1</v>
      </c>
      <c r="L863" s="40" t="str">
        <f t="shared" si="251"/>
        <v>Lançar Preço Coluna (B) Faixa 1</v>
      </c>
      <c r="M863" s="40" t="str">
        <f t="shared" si="252"/>
        <v>Lançar Preço Coluna (C) Faixa 1</v>
      </c>
      <c r="N863" s="40" t="str">
        <f t="shared" si="253"/>
        <v>Lançar Preço Coluna (D) Faixa 1</v>
      </c>
      <c r="O863" s="33"/>
      <c r="P863" s="31" t="str">
        <f>IF(F863&lt;&gt;"",IF(I863=TRUE,"Preços OK na Faixa 11","ERRO Preços na Faixa 11"),"Lançar Preços na Faixa 11")</f>
        <v>Lançar Preços na Faixa 11</v>
      </c>
    </row>
    <row r="864" spans="1:16" ht="25.5">
      <c r="A864" s="11">
        <v>12</v>
      </c>
      <c r="B864" s="12" t="s">
        <v>12</v>
      </c>
      <c r="C864" s="19"/>
      <c r="D864" s="19"/>
      <c r="E864" s="19"/>
      <c r="F864" s="19"/>
      <c r="G864" s="10">
        <f t="shared" si="248"/>
        <v>0</v>
      </c>
      <c r="H864" s="75"/>
      <c r="I864" s="51" t="str">
        <f t="shared" si="249"/>
        <v/>
      </c>
      <c r="J864" s="4"/>
      <c r="K864" s="40" t="str">
        <f t="shared" si="250"/>
        <v>Lançar Preço Coluna (A) Faixa 1</v>
      </c>
      <c r="L864" s="40" t="str">
        <f t="shared" si="251"/>
        <v>Lançar Preço Coluna (B) Faixa 1</v>
      </c>
      <c r="M864" s="40" t="str">
        <f t="shared" si="252"/>
        <v>Lançar Preço Coluna (C) Faixa 1</v>
      </c>
      <c r="N864" s="40" t="str">
        <f t="shared" si="253"/>
        <v>Lançar Preço Coluna (D) Faixa 1</v>
      </c>
      <c r="O864" s="33"/>
      <c r="P864" s="36" t="str">
        <f>IF(F864&lt;&gt;"",IF(I864=TRUE,"Preços OK na Faixa 12","ERRO Preços na Faixa 12"),"Lançar Preços na Faixa 12")</f>
        <v>Lançar Preços na Faixa 12</v>
      </c>
    </row>
    <row r="865" spans="1:16" ht="26.25" thickBot="1">
      <c r="A865" s="46">
        <v>13</v>
      </c>
      <c r="B865" s="47" t="s">
        <v>13</v>
      </c>
      <c r="C865" s="48"/>
      <c r="D865" s="48"/>
      <c r="E865" s="48"/>
      <c r="F865" s="48"/>
      <c r="G865" s="49">
        <f t="shared" si="248"/>
        <v>0</v>
      </c>
      <c r="H865" s="75">
        <f>SUM(G853:G865)</f>
        <v>0</v>
      </c>
      <c r="I865" s="51" t="str">
        <f t="shared" si="249"/>
        <v/>
      </c>
      <c r="J865" s="4"/>
      <c r="K865" s="40" t="str">
        <f t="shared" si="250"/>
        <v>Lançar Preço Coluna (A) Faixa 1</v>
      </c>
      <c r="L865" s="40" t="str">
        <f t="shared" si="251"/>
        <v>Lançar Preço Coluna (B) Faixa 1</v>
      </c>
      <c r="M865" s="40" t="str">
        <f t="shared" si="252"/>
        <v>Lançar Preço Coluna (C) Faixa 1</v>
      </c>
      <c r="N865" s="40" t="str">
        <f t="shared" si="253"/>
        <v>Lançar Preço Coluna (D) Faixa 1</v>
      </c>
      <c r="O865" s="39"/>
      <c r="P865" s="36" t="str">
        <f>IF(F865&lt;&gt;"",IF(I865=TRUE,"Preços OK na Faixa 13","ERRO Preços na Faixa 13"),"Lançar Preços na Faixa 13")</f>
        <v>Lançar Preços na Faixa 13</v>
      </c>
    </row>
    <row r="866" spans="1:16" ht="21.75" customHeight="1" thickBot="1">
      <c r="A866" s="6"/>
      <c r="B866" s="4"/>
      <c r="C866" s="4"/>
      <c r="D866" s="4"/>
      <c r="E866" s="4"/>
      <c r="F866" s="4"/>
      <c r="G866" s="4"/>
      <c r="H866" s="74"/>
      <c r="L866" s="1"/>
    </row>
    <row r="867" spans="1:16" s="63" customFormat="1" ht="30.75" customHeight="1" thickBot="1">
      <c r="A867" s="160" t="s">
        <v>76</v>
      </c>
      <c r="B867" s="161"/>
      <c r="C867" s="161"/>
      <c r="D867" s="161"/>
      <c r="E867" s="162"/>
      <c r="F867" s="162"/>
      <c r="G867" s="163"/>
      <c r="H867" s="58"/>
      <c r="I867" s="62"/>
      <c r="J867" s="64"/>
      <c r="K867" s="145" t="s">
        <v>50</v>
      </c>
      <c r="L867" s="145"/>
      <c r="M867" s="145"/>
      <c r="N867" s="145"/>
      <c r="O867" s="61"/>
      <c r="P867" s="147" t="s">
        <v>51</v>
      </c>
    </row>
    <row r="868" spans="1:16" ht="62.1" customHeight="1" thickBot="1">
      <c r="A868" s="156" t="s">
        <v>119</v>
      </c>
      <c r="B868" s="157"/>
      <c r="C868" s="157"/>
      <c r="D868" s="157"/>
      <c r="E868" s="157"/>
      <c r="F868" s="157"/>
      <c r="G868" s="158"/>
      <c r="H868" s="53"/>
      <c r="K868" s="145"/>
      <c r="L868" s="145"/>
      <c r="M868" s="145"/>
      <c r="N868" s="145"/>
      <c r="O868" s="18"/>
      <c r="P868" s="147"/>
    </row>
    <row r="869" spans="1:16" ht="13.5" customHeight="1" thickBot="1">
      <c r="A869" s="127" t="s">
        <v>37</v>
      </c>
      <c r="B869" s="127" t="s">
        <v>36</v>
      </c>
      <c r="C869" s="130" t="s">
        <v>45</v>
      </c>
      <c r="D869" s="131"/>
      <c r="E869" s="131"/>
      <c r="F869" s="132"/>
      <c r="G869" s="133" t="s">
        <v>89</v>
      </c>
      <c r="H869" s="54"/>
      <c r="K869" s="145"/>
      <c r="L869" s="145"/>
      <c r="M869" s="145"/>
      <c r="N869" s="145"/>
      <c r="O869" s="18"/>
      <c r="P869" s="147"/>
    </row>
    <row r="870" spans="1:16" ht="13.5" thickBot="1">
      <c r="A870" s="128"/>
      <c r="B870" s="128"/>
      <c r="C870" s="21" t="s">
        <v>41</v>
      </c>
      <c r="D870" s="20" t="s">
        <v>42</v>
      </c>
      <c r="E870" s="20" t="s">
        <v>43</v>
      </c>
      <c r="F870" s="20" t="s">
        <v>44</v>
      </c>
      <c r="G870" s="134"/>
      <c r="H870" s="54"/>
      <c r="K870" s="145"/>
      <c r="L870" s="145"/>
      <c r="M870" s="145"/>
      <c r="N870" s="145"/>
      <c r="O870" s="18"/>
      <c r="P870" s="147"/>
    </row>
    <row r="871" spans="1:16" ht="41.25" thickBot="1">
      <c r="A871" s="129"/>
      <c r="B871" s="129"/>
      <c r="C871" s="43" t="s">
        <v>87</v>
      </c>
      <c r="D871" s="44" t="s">
        <v>47</v>
      </c>
      <c r="E871" s="44" t="s">
        <v>88</v>
      </c>
      <c r="F871" s="44" t="s">
        <v>49</v>
      </c>
      <c r="G871" s="135"/>
      <c r="H871" s="54"/>
      <c r="K871" s="146"/>
      <c r="L871" s="146"/>
      <c r="M871" s="146"/>
      <c r="N871" s="146"/>
      <c r="O871" s="32"/>
      <c r="P871" s="148"/>
    </row>
    <row r="872" spans="1:16" ht="25.5">
      <c r="A872" s="8">
        <v>1</v>
      </c>
      <c r="B872" s="9" t="s">
        <v>1</v>
      </c>
      <c r="C872" s="19"/>
      <c r="D872" s="19"/>
      <c r="E872" s="19"/>
      <c r="F872" s="19"/>
      <c r="G872" s="10">
        <f t="shared" ref="G872:G884" si="254">SUM(C872:D872)</f>
        <v>0</v>
      </c>
      <c r="H872" s="75"/>
      <c r="I872" s="51" t="str">
        <f t="shared" ref="I872:I884" si="255">IF(C872&lt;&gt;0,AND(D872&lt;C872,E872&lt;D872,F872&lt;E872),"")</f>
        <v/>
      </c>
      <c r="J872" s="4"/>
      <c r="K872" s="40" t="str">
        <f>IF(C872&lt;&gt;0,IF(AND(C872&lt;C853),"Preço Ok Coluna (A) Faixa 1","ERRO Preço Coluna (A) Faixa 1"),"Lançar Preço Coluna (A) Faixa 1")</f>
        <v>Lançar Preço Coluna (A) Faixa 1</v>
      </c>
      <c r="L872" s="40" t="str">
        <f>IF(D872&lt;&gt;0,IF(AND(D872&lt;D853),"Preço Ok Coluna (B) Faixa 1","ERRO Preço Coluna (B) Faixa 1"),"Lançar Preço Coluna (B) Faixa 1")</f>
        <v>Lançar Preço Coluna (B) Faixa 1</v>
      </c>
      <c r="M872" s="40" t="str">
        <f>IF(E872&lt;&gt;0,IF(AND(E872&lt;E853),"Preço Ok Coluna (C) Faixa 1","ERRO Preço Coluna (C) Faixa 1"),"Lançar Preço Coluna (C) Faixa 1")</f>
        <v>Lançar Preço Coluna (C) Faixa 1</v>
      </c>
      <c r="N872" s="40" t="str">
        <f>IF(F872&lt;&gt;0,IF(AND(F872&lt;F853),"Preço Ok Coluna (D) Faixa 1","ERRO Preço Coluna (D) Faixa 1"),"Lançar Preço Coluna (D) Faixa 1")</f>
        <v>Lançar Preço Coluna (D) Faixa 1</v>
      </c>
      <c r="O872" s="40"/>
      <c r="P872" s="31" t="str">
        <f>IF(F872&lt;&gt;"",IF(I872=TRUE,"Preços OK na Faixa 1","ERRO Preços na Faixa 1"),"Lançar Preços na Faixa 1")</f>
        <v>Lançar Preços na Faixa 1</v>
      </c>
    </row>
    <row r="873" spans="1:16" ht="25.5">
      <c r="A873" s="11">
        <v>2</v>
      </c>
      <c r="B873" s="12" t="s">
        <v>2</v>
      </c>
      <c r="C873" s="19"/>
      <c r="D873" s="19"/>
      <c r="E873" s="19"/>
      <c r="F873" s="19"/>
      <c r="G873" s="10">
        <f t="shared" si="254"/>
        <v>0</v>
      </c>
      <c r="H873" s="75"/>
      <c r="I873" s="51" t="str">
        <f t="shared" si="255"/>
        <v/>
      </c>
      <c r="J873" s="4"/>
      <c r="K873" s="40" t="str">
        <f>IF(C873&lt;&gt;0,IF(AND(C873&lt;C854),"Preço Ok Coluna (A) Faixa 1","ERRO Preço Coluna (A) Faixa 1"),"Lançar Preço Coluna (A) Faixa 1")</f>
        <v>Lançar Preço Coluna (A) Faixa 1</v>
      </c>
      <c r="L873" s="40" t="str">
        <f>IF(D873&lt;&gt;0,IF(AND(D873&lt;D854),"Preço Ok Coluna (B) Faixa 1","ERRO Preço Coluna (B) Faixa 1"),"Lançar Preço Coluna (B) Faixa 1")</f>
        <v>Lançar Preço Coluna (B) Faixa 1</v>
      </c>
      <c r="M873" s="40" t="str">
        <f>IF(E873&lt;&gt;0,IF(AND(E873&lt;E854),"Preço Ok Coluna (C) Faixa 1","ERRO Preço Coluna (C) Faixa 1"),"Lançar Preço Coluna (C) Faixa 1")</f>
        <v>Lançar Preço Coluna (C) Faixa 1</v>
      </c>
      <c r="N873" s="40" t="str">
        <f>IF(F873&lt;&gt;0,IF(AND(F873&lt;F854),"Preço Ok Coluna (D) Faixa 1","ERRO Preço Coluna (D) Faixa 1"),"Lançar Preço Coluna (D) Faixa 1")</f>
        <v>Lançar Preço Coluna (D) Faixa 1</v>
      </c>
      <c r="O873" s="33"/>
      <c r="P873" s="31" t="str">
        <f>IF(F873&lt;&gt;"",IF(I873=TRUE,"Preços OK na Faixa 2","ERRO Preços na Faixa 2"),"Lançar Preços na Faixa 2")</f>
        <v>Lançar Preços na Faixa 2</v>
      </c>
    </row>
    <row r="874" spans="1:16" ht="25.5">
      <c r="A874" s="11">
        <v>3</v>
      </c>
      <c r="B874" s="12" t="s">
        <v>3</v>
      </c>
      <c r="C874" s="19"/>
      <c r="D874" s="19"/>
      <c r="E874" s="19"/>
      <c r="F874" s="19"/>
      <c r="G874" s="10">
        <f t="shared" si="254"/>
        <v>0</v>
      </c>
      <c r="H874" s="75"/>
      <c r="I874" s="51" t="str">
        <f t="shared" si="255"/>
        <v/>
      </c>
      <c r="J874" s="4"/>
      <c r="K874" s="40" t="str">
        <f t="shared" ref="K874:K884" si="256">IF(C874&lt;&gt;0,IF(AND(C874&lt;C855),"Preço Ok Coluna (A) Faixa 1","ERRO Preço Coluna (A) Faixa 1"),"Lançar Preço Coluna (A) Faixa 1")</f>
        <v>Lançar Preço Coluna (A) Faixa 1</v>
      </c>
      <c r="L874" s="40" t="str">
        <f t="shared" ref="L874:L884" si="257">IF(D874&lt;&gt;0,IF(AND(D874&lt;D855),"Preço Ok Coluna (B) Faixa 1","ERRO Preço Coluna (B) Faixa 1"),"Lançar Preço Coluna (B) Faixa 1")</f>
        <v>Lançar Preço Coluna (B) Faixa 1</v>
      </c>
      <c r="M874" s="40" t="str">
        <f t="shared" ref="M874:M884" si="258">IF(E874&lt;&gt;0,IF(AND(E874&lt;E855),"Preço Ok Coluna (C) Faixa 1","ERRO Preço Coluna (C) Faixa 1"),"Lançar Preço Coluna (C) Faixa 1")</f>
        <v>Lançar Preço Coluna (C) Faixa 1</v>
      </c>
      <c r="N874" s="40" t="str">
        <f t="shared" ref="N874:N884" si="259">IF(F874&lt;&gt;0,IF(AND(F874&lt;F855),"Preço Ok Coluna (D) Faixa 1","ERRO Preço Coluna (D) Faixa 1"),"Lançar Preço Coluna (D) Faixa 1")</f>
        <v>Lançar Preço Coluna (D) Faixa 1</v>
      </c>
      <c r="O874" s="33"/>
      <c r="P874" s="31" t="str">
        <f>IF(F874&lt;&gt;"",IF(I874=TRUE,"Preços OK na Faixa 3","ERRO Preços na Faixa 3"),"Lançar Preços na Faixa 3")</f>
        <v>Lançar Preços na Faixa 3</v>
      </c>
    </row>
    <row r="875" spans="1:16" ht="25.5">
      <c r="A875" s="11">
        <v>4</v>
      </c>
      <c r="B875" s="12" t="s">
        <v>4</v>
      </c>
      <c r="C875" s="19"/>
      <c r="D875" s="19"/>
      <c r="E875" s="19"/>
      <c r="F875" s="19"/>
      <c r="G875" s="10">
        <f t="shared" si="254"/>
        <v>0</v>
      </c>
      <c r="H875" s="75"/>
      <c r="I875" s="51" t="str">
        <f t="shared" si="255"/>
        <v/>
      </c>
      <c r="J875" s="4"/>
      <c r="K875" s="40" t="str">
        <f t="shared" si="256"/>
        <v>Lançar Preço Coluna (A) Faixa 1</v>
      </c>
      <c r="L875" s="40" t="str">
        <f t="shared" si="257"/>
        <v>Lançar Preço Coluna (B) Faixa 1</v>
      </c>
      <c r="M875" s="40" t="str">
        <f t="shared" si="258"/>
        <v>Lançar Preço Coluna (C) Faixa 1</v>
      </c>
      <c r="N875" s="40" t="str">
        <f t="shared" si="259"/>
        <v>Lançar Preço Coluna (D) Faixa 1</v>
      </c>
      <c r="O875" s="33"/>
      <c r="P875" s="31" t="str">
        <f>IF(F875&lt;&gt;"",IF(I875=TRUE,"Preços OK na Faixa 4","ERRO Preços na Faixa 4"),"Lançar Preços na Faixa 4")</f>
        <v>Lançar Preços na Faixa 4</v>
      </c>
    </row>
    <row r="876" spans="1:16" ht="25.5">
      <c r="A876" s="11">
        <v>5</v>
      </c>
      <c r="B876" s="12" t="s">
        <v>5</v>
      </c>
      <c r="C876" s="19"/>
      <c r="D876" s="19"/>
      <c r="E876" s="19"/>
      <c r="F876" s="19"/>
      <c r="G876" s="10">
        <f t="shared" si="254"/>
        <v>0</v>
      </c>
      <c r="H876" s="75"/>
      <c r="I876" s="51" t="str">
        <f t="shared" si="255"/>
        <v/>
      </c>
      <c r="J876" s="4"/>
      <c r="K876" s="40" t="str">
        <f t="shared" si="256"/>
        <v>Lançar Preço Coluna (A) Faixa 1</v>
      </c>
      <c r="L876" s="40" t="str">
        <f t="shared" si="257"/>
        <v>Lançar Preço Coluna (B) Faixa 1</v>
      </c>
      <c r="M876" s="40" t="str">
        <f t="shared" si="258"/>
        <v>Lançar Preço Coluna (C) Faixa 1</v>
      </c>
      <c r="N876" s="40" t="str">
        <f t="shared" si="259"/>
        <v>Lançar Preço Coluna (D) Faixa 1</v>
      </c>
      <c r="O876" s="33"/>
      <c r="P876" s="31" t="str">
        <f>IF(F876&lt;&gt;"",IF(I876=TRUE,"Preços OK na Faixa 5","ERRO Preços na Faixa 5"),"Lançar Preços na Faixa 5")</f>
        <v>Lançar Preços na Faixa 5</v>
      </c>
    </row>
    <row r="877" spans="1:16" ht="25.5">
      <c r="A877" s="11">
        <v>6</v>
      </c>
      <c r="B877" s="12" t="s">
        <v>6</v>
      </c>
      <c r="C877" s="19"/>
      <c r="D877" s="19"/>
      <c r="E877" s="19"/>
      <c r="F877" s="19"/>
      <c r="G877" s="10">
        <f t="shared" si="254"/>
        <v>0</v>
      </c>
      <c r="H877" s="75"/>
      <c r="I877" s="51" t="str">
        <f t="shared" si="255"/>
        <v/>
      </c>
      <c r="J877" s="4"/>
      <c r="K877" s="40" t="str">
        <f t="shared" si="256"/>
        <v>Lançar Preço Coluna (A) Faixa 1</v>
      </c>
      <c r="L877" s="40" t="str">
        <f t="shared" si="257"/>
        <v>Lançar Preço Coluna (B) Faixa 1</v>
      </c>
      <c r="M877" s="40" t="str">
        <f t="shared" si="258"/>
        <v>Lançar Preço Coluna (C) Faixa 1</v>
      </c>
      <c r="N877" s="40" t="str">
        <f t="shared" si="259"/>
        <v>Lançar Preço Coluna (D) Faixa 1</v>
      </c>
      <c r="O877" s="33"/>
      <c r="P877" s="31" t="str">
        <f>IF(F877&lt;&gt;"",IF(I877=TRUE,"Preços OK na Faixa 6","ERRO Preços na Faixa 6"),"Lançar Preços na Faixa 6")</f>
        <v>Lançar Preços na Faixa 6</v>
      </c>
    </row>
    <row r="878" spans="1:16" ht="25.5">
      <c r="A878" s="11">
        <v>7</v>
      </c>
      <c r="B878" s="12" t="s">
        <v>7</v>
      </c>
      <c r="C878" s="19"/>
      <c r="D878" s="19"/>
      <c r="E878" s="19"/>
      <c r="F878" s="19"/>
      <c r="G878" s="10">
        <f t="shared" si="254"/>
        <v>0</v>
      </c>
      <c r="H878" s="75"/>
      <c r="I878" s="51" t="str">
        <f t="shared" si="255"/>
        <v/>
      </c>
      <c r="J878" s="4"/>
      <c r="K878" s="40" t="str">
        <f t="shared" si="256"/>
        <v>Lançar Preço Coluna (A) Faixa 1</v>
      </c>
      <c r="L878" s="40" t="str">
        <f t="shared" si="257"/>
        <v>Lançar Preço Coluna (B) Faixa 1</v>
      </c>
      <c r="M878" s="40" t="str">
        <f t="shared" si="258"/>
        <v>Lançar Preço Coluna (C) Faixa 1</v>
      </c>
      <c r="N878" s="40" t="str">
        <f t="shared" si="259"/>
        <v>Lançar Preço Coluna (D) Faixa 1</v>
      </c>
      <c r="O878" s="33"/>
      <c r="P878" s="31" t="str">
        <f>IF(F878&lt;&gt;"",IF(I878=TRUE,"Preços OK na Faixa 7","ERRO Preços na Faixa 7"),"Lançar Preços na Faixa 7")</f>
        <v>Lançar Preços na Faixa 7</v>
      </c>
    </row>
    <row r="879" spans="1:16" ht="25.5">
      <c r="A879" s="11">
        <v>8</v>
      </c>
      <c r="B879" s="12" t="s">
        <v>8</v>
      </c>
      <c r="C879" s="19"/>
      <c r="D879" s="19"/>
      <c r="E879" s="19"/>
      <c r="F879" s="19"/>
      <c r="G879" s="10">
        <f t="shared" si="254"/>
        <v>0</v>
      </c>
      <c r="H879" s="75"/>
      <c r="I879" s="51" t="str">
        <f t="shared" si="255"/>
        <v/>
      </c>
      <c r="J879" s="4"/>
      <c r="K879" s="40" t="str">
        <f t="shared" si="256"/>
        <v>Lançar Preço Coluna (A) Faixa 1</v>
      </c>
      <c r="L879" s="40" t="str">
        <f t="shared" si="257"/>
        <v>Lançar Preço Coluna (B) Faixa 1</v>
      </c>
      <c r="M879" s="40" t="str">
        <f t="shared" si="258"/>
        <v>Lançar Preço Coluna (C) Faixa 1</v>
      </c>
      <c r="N879" s="40" t="str">
        <f t="shared" si="259"/>
        <v>Lançar Preço Coluna (D) Faixa 1</v>
      </c>
      <c r="O879" s="33"/>
      <c r="P879" s="31" t="str">
        <f>IF(F879&lt;&gt;"",IF(I879=TRUE,"Preços OK na Faixa 8","ERRO Preços na Faixa 8"),"Lançar Preços na Faixa 8")</f>
        <v>Lançar Preços na Faixa 8</v>
      </c>
    </row>
    <row r="880" spans="1:16" ht="25.5">
      <c r="A880" s="11">
        <v>9</v>
      </c>
      <c r="B880" s="12" t="s">
        <v>9</v>
      </c>
      <c r="C880" s="19"/>
      <c r="D880" s="19"/>
      <c r="E880" s="19"/>
      <c r="F880" s="19"/>
      <c r="G880" s="10">
        <f t="shared" si="254"/>
        <v>0</v>
      </c>
      <c r="H880" s="75"/>
      <c r="I880" s="51" t="str">
        <f t="shared" si="255"/>
        <v/>
      </c>
      <c r="J880" s="4"/>
      <c r="K880" s="40" t="str">
        <f t="shared" si="256"/>
        <v>Lançar Preço Coluna (A) Faixa 1</v>
      </c>
      <c r="L880" s="40" t="str">
        <f t="shared" si="257"/>
        <v>Lançar Preço Coluna (B) Faixa 1</v>
      </c>
      <c r="M880" s="40" t="str">
        <f t="shared" si="258"/>
        <v>Lançar Preço Coluna (C) Faixa 1</v>
      </c>
      <c r="N880" s="40" t="str">
        <f t="shared" si="259"/>
        <v>Lançar Preço Coluna (D) Faixa 1</v>
      </c>
      <c r="O880" s="33"/>
      <c r="P880" s="31" t="str">
        <f>IF(F880&lt;&gt;"",IF(I880=TRUE,"Preços OK na Faixa 9","ERRO Preços na Faixa 9"),"Lançar Preços na Faixa 9")</f>
        <v>Lançar Preços na Faixa 9</v>
      </c>
    </row>
    <row r="881" spans="1:16" ht="25.5">
      <c r="A881" s="11">
        <v>10</v>
      </c>
      <c r="B881" s="12" t="s">
        <v>10</v>
      </c>
      <c r="C881" s="19"/>
      <c r="D881" s="19"/>
      <c r="E881" s="19"/>
      <c r="F881" s="19"/>
      <c r="G881" s="10">
        <f t="shared" si="254"/>
        <v>0</v>
      </c>
      <c r="H881" s="75"/>
      <c r="I881" s="51" t="str">
        <f t="shared" si="255"/>
        <v/>
      </c>
      <c r="J881" s="4"/>
      <c r="K881" s="40" t="str">
        <f t="shared" si="256"/>
        <v>Lançar Preço Coluna (A) Faixa 1</v>
      </c>
      <c r="L881" s="40" t="str">
        <f t="shared" si="257"/>
        <v>Lançar Preço Coluna (B) Faixa 1</v>
      </c>
      <c r="M881" s="40" t="str">
        <f t="shared" si="258"/>
        <v>Lançar Preço Coluna (C) Faixa 1</v>
      </c>
      <c r="N881" s="40" t="str">
        <f t="shared" si="259"/>
        <v>Lançar Preço Coluna (D) Faixa 1</v>
      </c>
      <c r="O881" s="33"/>
      <c r="P881" s="31" t="str">
        <f>IF(F881&lt;&gt;"",IF(I881=TRUE,"Preços OK na Faixa 10","ERRO Preços na Faixa 10"),"Lançar Preços na Faixa 10")</f>
        <v>Lançar Preços na Faixa 10</v>
      </c>
    </row>
    <row r="882" spans="1:16" ht="25.5">
      <c r="A882" s="11">
        <v>11</v>
      </c>
      <c r="B882" s="12" t="s">
        <v>11</v>
      </c>
      <c r="C882" s="19"/>
      <c r="D882" s="19"/>
      <c r="E882" s="19"/>
      <c r="F882" s="19"/>
      <c r="G882" s="10">
        <f t="shared" si="254"/>
        <v>0</v>
      </c>
      <c r="H882" s="75"/>
      <c r="I882" s="51" t="str">
        <f t="shared" si="255"/>
        <v/>
      </c>
      <c r="J882" s="4"/>
      <c r="K882" s="40" t="str">
        <f t="shared" si="256"/>
        <v>Lançar Preço Coluna (A) Faixa 1</v>
      </c>
      <c r="L882" s="40" t="str">
        <f t="shared" si="257"/>
        <v>Lançar Preço Coluna (B) Faixa 1</v>
      </c>
      <c r="M882" s="40" t="str">
        <f t="shared" si="258"/>
        <v>Lançar Preço Coluna (C) Faixa 1</v>
      </c>
      <c r="N882" s="40" t="str">
        <f t="shared" si="259"/>
        <v>Lançar Preço Coluna (D) Faixa 1</v>
      </c>
      <c r="O882" s="33"/>
      <c r="P882" s="31" t="str">
        <f>IF(F882&lt;&gt;"",IF(I882=TRUE,"Preços OK na Faixa 11","ERRO Preços na Faixa 11"),"Lançar Preços na Faixa 11")</f>
        <v>Lançar Preços na Faixa 11</v>
      </c>
    </row>
    <row r="883" spans="1:16" ht="25.5">
      <c r="A883" s="11">
        <v>12</v>
      </c>
      <c r="B883" s="12" t="s">
        <v>12</v>
      </c>
      <c r="C883" s="19"/>
      <c r="D883" s="19"/>
      <c r="E883" s="19"/>
      <c r="F883" s="19"/>
      <c r="G883" s="10">
        <f t="shared" si="254"/>
        <v>0</v>
      </c>
      <c r="H883" s="75"/>
      <c r="I883" s="51" t="str">
        <f t="shared" si="255"/>
        <v/>
      </c>
      <c r="J883" s="4"/>
      <c r="K883" s="40" t="str">
        <f t="shared" si="256"/>
        <v>Lançar Preço Coluna (A) Faixa 1</v>
      </c>
      <c r="L883" s="40" t="str">
        <f t="shared" si="257"/>
        <v>Lançar Preço Coluna (B) Faixa 1</v>
      </c>
      <c r="M883" s="40" t="str">
        <f t="shared" si="258"/>
        <v>Lançar Preço Coluna (C) Faixa 1</v>
      </c>
      <c r="N883" s="40" t="str">
        <f t="shared" si="259"/>
        <v>Lançar Preço Coluna (D) Faixa 1</v>
      </c>
      <c r="O883" s="33"/>
      <c r="P883" s="36" t="str">
        <f>IF(F883&lt;&gt;"",IF(I883=TRUE,"Preços OK na Faixa 12","ERRO Preços na Faixa 12"),"Lançar Preços na Faixa 12")</f>
        <v>Lançar Preços na Faixa 12</v>
      </c>
    </row>
    <row r="884" spans="1:16" ht="26.25" thickBot="1">
      <c r="A884" s="46">
        <v>13</v>
      </c>
      <c r="B884" s="47" t="s">
        <v>13</v>
      </c>
      <c r="C884" s="48"/>
      <c r="D884" s="48"/>
      <c r="E884" s="48"/>
      <c r="F884" s="48"/>
      <c r="G884" s="49">
        <f t="shared" si="254"/>
        <v>0</v>
      </c>
      <c r="H884" s="75">
        <f>SUM(G872:G884)</f>
        <v>0</v>
      </c>
      <c r="I884" s="51" t="str">
        <f t="shared" si="255"/>
        <v/>
      </c>
      <c r="J884" s="4"/>
      <c r="K884" s="40" t="str">
        <f t="shared" si="256"/>
        <v>Lançar Preço Coluna (A) Faixa 1</v>
      </c>
      <c r="L884" s="40" t="str">
        <f t="shared" si="257"/>
        <v>Lançar Preço Coluna (B) Faixa 1</v>
      </c>
      <c r="M884" s="40" t="str">
        <f t="shared" si="258"/>
        <v>Lançar Preço Coluna (C) Faixa 1</v>
      </c>
      <c r="N884" s="40" t="str">
        <f t="shared" si="259"/>
        <v>Lançar Preço Coluna (D) Faixa 1</v>
      </c>
      <c r="O884" s="39"/>
      <c r="P884" s="36" t="str">
        <f>IF(F884&lt;&gt;"",IF(I884=TRUE,"Preços OK na Faixa 13","ERRO Preços na Faixa 13"),"Lançar Preços na Faixa 13")</f>
        <v>Lançar Preços na Faixa 13</v>
      </c>
    </row>
    <row r="885" spans="1:16" ht="21.75" customHeight="1" thickBot="1">
      <c r="A885" s="6"/>
      <c r="B885" s="4"/>
      <c r="C885" s="4"/>
      <c r="D885" s="4"/>
      <c r="E885" s="4"/>
      <c r="F885" s="4"/>
      <c r="G885" s="4"/>
      <c r="H885" s="74"/>
      <c r="L885" s="1"/>
    </row>
    <row r="886" spans="1:16" s="63" customFormat="1" ht="30.75" customHeight="1" thickBot="1">
      <c r="A886" s="160" t="s">
        <v>77</v>
      </c>
      <c r="B886" s="161"/>
      <c r="C886" s="161"/>
      <c r="D886" s="161"/>
      <c r="E886" s="162"/>
      <c r="F886" s="162"/>
      <c r="G886" s="163"/>
      <c r="H886" s="58"/>
      <c r="I886" s="62"/>
      <c r="J886" s="64"/>
      <c r="K886" s="145" t="s">
        <v>50</v>
      </c>
      <c r="L886" s="145"/>
      <c r="M886" s="145"/>
      <c r="N886" s="145"/>
      <c r="O886" s="61"/>
      <c r="P886" s="147" t="s">
        <v>51</v>
      </c>
    </row>
    <row r="887" spans="1:16" ht="71.099999999999994" customHeight="1" thickBot="1">
      <c r="A887" s="156" t="s">
        <v>120</v>
      </c>
      <c r="B887" s="157"/>
      <c r="C887" s="157"/>
      <c r="D887" s="157"/>
      <c r="E887" s="157"/>
      <c r="F887" s="157"/>
      <c r="G887" s="158"/>
      <c r="H887" s="53"/>
      <c r="K887" s="145"/>
      <c r="L887" s="145"/>
      <c r="M887" s="145"/>
      <c r="N887" s="145"/>
      <c r="O887" s="18"/>
      <c r="P887" s="147"/>
    </row>
    <row r="888" spans="1:16" ht="13.5" customHeight="1" thickBot="1">
      <c r="A888" s="127" t="s">
        <v>37</v>
      </c>
      <c r="B888" s="127" t="s">
        <v>36</v>
      </c>
      <c r="C888" s="130" t="s">
        <v>45</v>
      </c>
      <c r="D888" s="131"/>
      <c r="E888" s="131"/>
      <c r="F888" s="132"/>
      <c r="G888" s="133" t="s">
        <v>89</v>
      </c>
      <c r="H888" s="54"/>
      <c r="K888" s="145"/>
      <c r="L888" s="145"/>
      <c r="M888" s="145"/>
      <c r="N888" s="145"/>
      <c r="O888" s="18"/>
      <c r="P888" s="147"/>
    </row>
    <row r="889" spans="1:16" ht="13.5" thickBot="1">
      <c r="A889" s="128"/>
      <c r="B889" s="128"/>
      <c r="C889" s="21" t="s">
        <v>41</v>
      </c>
      <c r="D889" s="20" t="s">
        <v>42</v>
      </c>
      <c r="E889" s="20" t="s">
        <v>43</v>
      </c>
      <c r="F889" s="20" t="s">
        <v>44</v>
      </c>
      <c r="G889" s="134"/>
      <c r="H889" s="54"/>
      <c r="K889" s="145"/>
      <c r="L889" s="145"/>
      <c r="M889" s="145"/>
      <c r="N889" s="145"/>
      <c r="O889" s="18"/>
      <c r="P889" s="147"/>
    </row>
    <row r="890" spans="1:16" ht="41.25" thickBot="1">
      <c r="A890" s="129"/>
      <c r="B890" s="129"/>
      <c r="C890" s="43" t="s">
        <v>87</v>
      </c>
      <c r="D890" s="44" t="s">
        <v>47</v>
      </c>
      <c r="E890" s="44" t="s">
        <v>88</v>
      </c>
      <c r="F890" s="44" t="s">
        <v>49</v>
      </c>
      <c r="G890" s="135"/>
      <c r="H890" s="54"/>
      <c r="K890" s="146"/>
      <c r="L890" s="146"/>
      <c r="M890" s="146"/>
      <c r="N890" s="146"/>
      <c r="O890" s="32"/>
      <c r="P890" s="148"/>
    </row>
    <row r="891" spans="1:16" ht="25.5">
      <c r="A891" s="8">
        <v>1</v>
      </c>
      <c r="B891" s="9" t="s">
        <v>1</v>
      </c>
      <c r="C891" s="19"/>
      <c r="D891" s="19"/>
      <c r="E891" s="19"/>
      <c r="F891" s="19"/>
      <c r="G891" s="10">
        <f t="shared" ref="G891:G903" si="260">SUM(C891:D891)</f>
        <v>0</v>
      </c>
      <c r="H891" s="75"/>
      <c r="I891" s="51" t="str">
        <f t="shared" ref="I891:I903" si="261">IF(C891&lt;&gt;0,AND(D891&lt;C891,E891&lt;D891,F891&lt;E891),"")</f>
        <v/>
      </c>
      <c r="J891" s="4"/>
      <c r="K891" s="40" t="str">
        <f>IF(C891&lt;&gt;0,IF(AND(C891&lt;C872),"Preço Ok Coluna (A) Faixa 1","ERRO Preço Coluna (A) Faixa 1"),"Lançar Preço Coluna (A) Faixa 1")</f>
        <v>Lançar Preço Coluna (A) Faixa 1</v>
      </c>
      <c r="L891" s="40" t="str">
        <f>IF(D891&lt;&gt;0,IF(AND(D891&lt;D872),"Preço Ok Coluna (B) Faixa 1","ERRO Preço Coluna (B) Faixa 1"),"Lançar Preço Coluna (B) Faixa 1")</f>
        <v>Lançar Preço Coluna (B) Faixa 1</v>
      </c>
      <c r="M891" s="40" t="str">
        <f>IF(E891&lt;&gt;0,IF(AND(E891&lt;E872),"Preço Ok Coluna (C) Faixa 1","ERRO Preço Coluna (C) Faixa 1"),"Lançar Preço Coluna (C) Faixa 1")</f>
        <v>Lançar Preço Coluna (C) Faixa 1</v>
      </c>
      <c r="N891" s="40" t="str">
        <f>IF(F891&lt;&gt;0,IF(AND(F891&lt;F872),"Preço Ok Coluna (D) Faixa 1","ERRO Preço Coluna (D) Faixa 1"),"Lançar Preço Coluna (D) Faixa 1")</f>
        <v>Lançar Preço Coluna (D) Faixa 1</v>
      </c>
      <c r="O891" s="40"/>
      <c r="P891" s="31" t="str">
        <f>IF(F891&lt;&gt;"",IF(I891=TRUE,"Preços OK na Faixa 1","ERRO Preços na Faixa 1"),"Lançar Preços na Faixa 1")</f>
        <v>Lançar Preços na Faixa 1</v>
      </c>
    </row>
    <row r="892" spans="1:16" ht="25.5">
      <c r="A892" s="11">
        <v>2</v>
      </c>
      <c r="B892" s="12" t="s">
        <v>2</v>
      </c>
      <c r="C892" s="19"/>
      <c r="D892" s="19"/>
      <c r="E892" s="19"/>
      <c r="F892" s="19"/>
      <c r="G892" s="10">
        <f t="shared" si="260"/>
        <v>0</v>
      </c>
      <c r="H892" s="75"/>
      <c r="I892" s="51" t="str">
        <f t="shared" si="261"/>
        <v/>
      </c>
      <c r="J892" s="4"/>
      <c r="K892" s="40" t="str">
        <f>IF(C892&lt;&gt;0,IF(AND(C892&lt;C873),"Preço Ok Coluna (A) Faixa 1","ERRO Preço Coluna (A) Faixa 1"),"Lançar Preço Coluna (A) Faixa 1")</f>
        <v>Lançar Preço Coluna (A) Faixa 1</v>
      </c>
      <c r="L892" s="40" t="str">
        <f>IF(D892&lt;&gt;0,IF(AND(D892&lt;D873),"Preço Ok Coluna (B) Faixa 1","ERRO Preço Coluna (B) Faixa 1"),"Lançar Preço Coluna (B) Faixa 1")</f>
        <v>Lançar Preço Coluna (B) Faixa 1</v>
      </c>
      <c r="M892" s="40" t="str">
        <f>IF(E892&lt;&gt;0,IF(AND(E892&lt;E873),"Preço Ok Coluna (C) Faixa 1","ERRO Preço Coluna (C) Faixa 1"),"Lançar Preço Coluna (C) Faixa 1")</f>
        <v>Lançar Preço Coluna (C) Faixa 1</v>
      </c>
      <c r="N892" s="40" t="str">
        <f>IF(F892&lt;&gt;0,IF(AND(F892&lt;F873),"Preço Ok Coluna (D) Faixa 1","ERRO Preço Coluna (D) Faixa 1"),"Lançar Preço Coluna (D) Faixa 1")</f>
        <v>Lançar Preço Coluna (D) Faixa 1</v>
      </c>
      <c r="O892" s="33"/>
      <c r="P892" s="31" t="str">
        <f>IF(F892&lt;&gt;"",IF(I892=TRUE,"Preços OK na Faixa 2","ERRO Preços na Faixa 2"),"Lançar Preços na Faixa 2")</f>
        <v>Lançar Preços na Faixa 2</v>
      </c>
    </row>
    <row r="893" spans="1:16" ht="25.5">
      <c r="A893" s="11">
        <v>3</v>
      </c>
      <c r="B893" s="12" t="s">
        <v>3</v>
      </c>
      <c r="C893" s="19"/>
      <c r="D893" s="19"/>
      <c r="E893" s="19"/>
      <c r="F893" s="19"/>
      <c r="G893" s="10">
        <f t="shared" si="260"/>
        <v>0</v>
      </c>
      <c r="H893" s="75"/>
      <c r="I893" s="51" t="str">
        <f t="shared" si="261"/>
        <v/>
      </c>
      <c r="J893" s="4"/>
      <c r="K893" s="40" t="str">
        <f t="shared" ref="K893:K903" si="262">IF(C893&lt;&gt;0,IF(AND(C893&lt;C874),"Preço Ok Coluna (A) Faixa 1","ERRO Preço Coluna (A) Faixa 1"),"Lançar Preço Coluna (A) Faixa 1")</f>
        <v>Lançar Preço Coluna (A) Faixa 1</v>
      </c>
      <c r="L893" s="40" t="str">
        <f t="shared" ref="L893:L903" si="263">IF(D893&lt;&gt;0,IF(AND(D893&lt;D874),"Preço Ok Coluna (B) Faixa 1","ERRO Preço Coluna (B) Faixa 1"),"Lançar Preço Coluna (B) Faixa 1")</f>
        <v>Lançar Preço Coluna (B) Faixa 1</v>
      </c>
      <c r="M893" s="40" t="str">
        <f t="shared" ref="M893:M903" si="264">IF(E893&lt;&gt;0,IF(AND(E893&lt;E874),"Preço Ok Coluna (C) Faixa 1","ERRO Preço Coluna (C) Faixa 1"),"Lançar Preço Coluna (C) Faixa 1")</f>
        <v>Lançar Preço Coluna (C) Faixa 1</v>
      </c>
      <c r="N893" s="40" t="str">
        <f t="shared" ref="N893:N903" si="265">IF(F893&lt;&gt;0,IF(AND(F893&lt;F874),"Preço Ok Coluna (D) Faixa 1","ERRO Preço Coluna (D) Faixa 1"),"Lançar Preço Coluna (D) Faixa 1")</f>
        <v>Lançar Preço Coluna (D) Faixa 1</v>
      </c>
      <c r="O893" s="33"/>
      <c r="P893" s="31" t="str">
        <f>IF(F893&lt;&gt;"",IF(I893=TRUE,"Preços OK na Faixa 3","ERRO Preços na Faixa 3"),"Lançar Preços na Faixa 3")</f>
        <v>Lançar Preços na Faixa 3</v>
      </c>
    </row>
    <row r="894" spans="1:16" ht="25.5">
      <c r="A894" s="11">
        <v>4</v>
      </c>
      <c r="B894" s="12" t="s">
        <v>4</v>
      </c>
      <c r="C894" s="19"/>
      <c r="D894" s="19"/>
      <c r="E894" s="19"/>
      <c r="F894" s="19"/>
      <c r="G894" s="10">
        <f t="shared" si="260"/>
        <v>0</v>
      </c>
      <c r="H894" s="75"/>
      <c r="I894" s="51" t="str">
        <f t="shared" si="261"/>
        <v/>
      </c>
      <c r="J894" s="4"/>
      <c r="K894" s="40" t="str">
        <f t="shared" si="262"/>
        <v>Lançar Preço Coluna (A) Faixa 1</v>
      </c>
      <c r="L894" s="40" t="str">
        <f t="shared" si="263"/>
        <v>Lançar Preço Coluna (B) Faixa 1</v>
      </c>
      <c r="M894" s="40" t="str">
        <f t="shared" si="264"/>
        <v>Lançar Preço Coluna (C) Faixa 1</v>
      </c>
      <c r="N894" s="40" t="str">
        <f t="shared" si="265"/>
        <v>Lançar Preço Coluna (D) Faixa 1</v>
      </c>
      <c r="O894" s="33"/>
      <c r="P894" s="31" t="str">
        <f>IF(F894&lt;&gt;"",IF(I894=TRUE,"Preços OK na Faixa 4","ERRO Preços na Faixa 4"),"Lançar Preços na Faixa 4")</f>
        <v>Lançar Preços na Faixa 4</v>
      </c>
    </row>
    <row r="895" spans="1:16" ht="25.5">
      <c r="A895" s="11">
        <v>5</v>
      </c>
      <c r="B895" s="12" t="s">
        <v>5</v>
      </c>
      <c r="C895" s="19"/>
      <c r="D895" s="19"/>
      <c r="E895" s="19"/>
      <c r="F895" s="19"/>
      <c r="G895" s="10">
        <f t="shared" si="260"/>
        <v>0</v>
      </c>
      <c r="H895" s="75"/>
      <c r="I895" s="51" t="str">
        <f t="shared" si="261"/>
        <v/>
      </c>
      <c r="J895" s="4"/>
      <c r="K895" s="40" t="str">
        <f t="shared" si="262"/>
        <v>Lançar Preço Coluna (A) Faixa 1</v>
      </c>
      <c r="L895" s="40" t="str">
        <f t="shared" si="263"/>
        <v>Lançar Preço Coluna (B) Faixa 1</v>
      </c>
      <c r="M895" s="40" t="str">
        <f t="shared" si="264"/>
        <v>Lançar Preço Coluna (C) Faixa 1</v>
      </c>
      <c r="N895" s="40" t="str">
        <f t="shared" si="265"/>
        <v>Lançar Preço Coluna (D) Faixa 1</v>
      </c>
      <c r="O895" s="33"/>
      <c r="P895" s="31" t="str">
        <f>IF(F895&lt;&gt;"",IF(I895=TRUE,"Preços OK na Faixa 5","ERRO Preços na Faixa 5"),"Lançar Preços na Faixa 5")</f>
        <v>Lançar Preços na Faixa 5</v>
      </c>
    </row>
    <row r="896" spans="1:16" ht="25.5">
      <c r="A896" s="11">
        <v>6</v>
      </c>
      <c r="B896" s="12" t="s">
        <v>6</v>
      </c>
      <c r="C896" s="19"/>
      <c r="D896" s="19"/>
      <c r="E896" s="19"/>
      <c r="F896" s="19"/>
      <c r="G896" s="10">
        <f t="shared" si="260"/>
        <v>0</v>
      </c>
      <c r="H896" s="75"/>
      <c r="I896" s="51" t="str">
        <f t="shared" si="261"/>
        <v/>
      </c>
      <c r="J896" s="4"/>
      <c r="K896" s="40" t="str">
        <f t="shared" si="262"/>
        <v>Lançar Preço Coluna (A) Faixa 1</v>
      </c>
      <c r="L896" s="40" t="str">
        <f t="shared" si="263"/>
        <v>Lançar Preço Coluna (B) Faixa 1</v>
      </c>
      <c r="M896" s="40" t="str">
        <f t="shared" si="264"/>
        <v>Lançar Preço Coluna (C) Faixa 1</v>
      </c>
      <c r="N896" s="40" t="str">
        <f t="shared" si="265"/>
        <v>Lançar Preço Coluna (D) Faixa 1</v>
      </c>
      <c r="O896" s="33"/>
      <c r="P896" s="31" t="str">
        <f>IF(F896&lt;&gt;"",IF(I896=TRUE,"Preços OK na Faixa 6","ERRO Preços na Faixa 6"),"Lançar Preços na Faixa 6")</f>
        <v>Lançar Preços na Faixa 6</v>
      </c>
    </row>
    <row r="897" spans="1:16" ht="25.5">
      <c r="A897" s="11">
        <v>7</v>
      </c>
      <c r="B897" s="12" t="s">
        <v>7</v>
      </c>
      <c r="C897" s="19"/>
      <c r="D897" s="19"/>
      <c r="E897" s="19"/>
      <c r="F897" s="19"/>
      <c r="G897" s="10">
        <f t="shared" si="260"/>
        <v>0</v>
      </c>
      <c r="H897" s="75"/>
      <c r="I897" s="51" t="str">
        <f t="shared" si="261"/>
        <v/>
      </c>
      <c r="J897" s="4"/>
      <c r="K897" s="40" t="str">
        <f t="shared" si="262"/>
        <v>Lançar Preço Coluna (A) Faixa 1</v>
      </c>
      <c r="L897" s="40" t="str">
        <f t="shared" si="263"/>
        <v>Lançar Preço Coluna (B) Faixa 1</v>
      </c>
      <c r="M897" s="40" t="str">
        <f t="shared" si="264"/>
        <v>Lançar Preço Coluna (C) Faixa 1</v>
      </c>
      <c r="N897" s="40" t="str">
        <f t="shared" si="265"/>
        <v>Lançar Preço Coluna (D) Faixa 1</v>
      </c>
      <c r="O897" s="33"/>
      <c r="P897" s="31" t="str">
        <f>IF(F897&lt;&gt;"",IF(I897=TRUE,"Preços OK na Faixa 7","ERRO Preços na Faixa 7"),"Lançar Preços na Faixa 7")</f>
        <v>Lançar Preços na Faixa 7</v>
      </c>
    </row>
    <row r="898" spans="1:16" ht="25.5">
      <c r="A898" s="11">
        <v>8</v>
      </c>
      <c r="B898" s="12" t="s">
        <v>8</v>
      </c>
      <c r="C898" s="19"/>
      <c r="D898" s="19"/>
      <c r="E898" s="19"/>
      <c r="F898" s="19"/>
      <c r="G898" s="10">
        <f t="shared" si="260"/>
        <v>0</v>
      </c>
      <c r="H898" s="75"/>
      <c r="I898" s="51" t="str">
        <f t="shared" si="261"/>
        <v/>
      </c>
      <c r="J898" s="4"/>
      <c r="K898" s="40" t="str">
        <f t="shared" si="262"/>
        <v>Lançar Preço Coluna (A) Faixa 1</v>
      </c>
      <c r="L898" s="40" t="str">
        <f t="shared" si="263"/>
        <v>Lançar Preço Coluna (B) Faixa 1</v>
      </c>
      <c r="M898" s="40" t="str">
        <f t="shared" si="264"/>
        <v>Lançar Preço Coluna (C) Faixa 1</v>
      </c>
      <c r="N898" s="40" t="str">
        <f t="shared" si="265"/>
        <v>Lançar Preço Coluna (D) Faixa 1</v>
      </c>
      <c r="O898" s="33"/>
      <c r="P898" s="31" t="str">
        <f>IF(F898&lt;&gt;"",IF(I898=TRUE,"Preços OK na Faixa 8","ERRO Preços na Faixa 8"),"Lançar Preços na Faixa 8")</f>
        <v>Lançar Preços na Faixa 8</v>
      </c>
    </row>
    <row r="899" spans="1:16" ht="25.5">
      <c r="A899" s="11">
        <v>9</v>
      </c>
      <c r="B899" s="12" t="s">
        <v>9</v>
      </c>
      <c r="C899" s="19"/>
      <c r="D899" s="19"/>
      <c r="E899" s="19"/>
      <c r="F899" s="19"/>
      <c r="G899" s="10">
        <f t="shared" si="260"/>
        <v>0</v>
      </c>
      <c r="H899" s="75"/>
      <c r="I899" s="51" t="str">
        <f t="shared" si="261"/>
        <v/>
      </c>
      <c r="J899" s="4"/>
      <c r="K899" s="40" t="str">
        <f t="shared" si="262"/>
        <v>Lançar Preço Coluna (A) Faixa 1</v>
      </c>
      <c r="L899" s="40" t="str">
        <f t="shared" si="263"/>
        <v>Lançar Preço Coluna (B) Faixa 1</v>
      </c>
      <c r="M899" s="40" t="str">
        <f t="shared" si="264"/>
        <v>Lançar Preço Coluna (C) Faixa 1</v>
      </c>
      <c r="N899" s="40" t="str">
        <f t="shared" si="265"/>
        <v>Lançar Preço Coluna (D) Faixa 1</v>
      </c>
      <c r="O899" s="33"/>
      <c r="P899" s="31" t="str">
        <f>IF(F899&lt;&gt;"",IF(I899=TRUE,"Preços OK na Faixa 9","ERRO Preços na Faixa 9"),"Lançar Preços na Faixa 9")</f>
        <v>Lançar Preços na Faixa 9</v>
      </c>
    </row>
    <row r="900" spans="1:16" ht="25.5">
      <c r="A900" s="11">
        <v>10</v>
      </c>
      <c r="B900" s="12" t="s">
        <v>10</v>
      </c>
      <c r="C900" s="19"/>
      <c r="D900" s="19"/>
      <c r="E900" s="19"/>
      <c r="F900" s="19"/>
      <c r="G900" s="10">
        <f t="shared" si="260"/>
        <v>0</v>
      </c>
      <c r="H900" s="75"/>
      <c r="I900" s="51" t="str">
        <f t="shared" si="261"/>
        <v/>
      </c>
      <c r="J900" s="4"/>
      <c r="K900" s="40" t="str">
        <f t="shared" si="262"/>
        <v>Lançar Preço Coluna (A) Faixa 1</v>
      </c>
      <c r="L900" s="40" t="str">
        <f t="shared" si="263"/>
        <v>Lançar Preço Coluna (B) Faixa 1</v>
      </c>
      <c r="M900" s="40" t="str">
        <f t="shared" si="264"/>
        <v>Lançar Preço Coluna (C) Faixa 1</v>
      </c>
      <c r="N900" s="40" t="str">
        <f t="shared" si="265"/>
        <v>Lançar Preço Coluna (D) Faixa 1</v>
      </c>
      <c r="O900" s="33"/>
      <c r="P900" s="31" t="str">
        <f>IF(F900&lt;&gt;"",IF(I900=TRUE,"Preços OK na Faixa 10","ERRO Preços na Faixa 10"),"Lançar Preços na Faixa 10")</f>
        <v>Lançar Preços na Faixa 10</v>
      </c>
    </row>
    <row r="901" spans="1:16" ht="25.5">
      <c r="A901" s="11">
        <v>11</v>
      </c>
      <c r="B901" s="12" t="s">
        <v>11</v>
      </c>
      <c r="C901" s="19"/>
      <c r="D901" s="19"/>
      <c r="E901" s="19"/>
      <c r="F901" s="19"/>
      <c r="G901" s="10">
        <f t="shared" si="260"/>
        <v>0</v>
      </c>
      <c r="H901" s="75"/>
      <c r="I901" s="51" t="str">
        <f t="shared" si="261"/>
        <v/>
      </c>
      <c r="J901" s="4"/>
      <c r="K901" s="40" t="str">
        <f t="shared" si="262"/>
        <v>Lançar Preço Coluna (A) Faixa 1</v>
      </c>
      <c r="L901" s="40" t="str">
        <f t="shared" si="263"/>
        <v>Lançar Preço Coluna (B) Faixa 1</v>
      </c>
      <c r="M901" s="40" t="str">
        <f t="shared" si="264"/>
        <v>Lançar Preço Coluna (C) Faixa 1</v>
      </c>
      <c r="N901" s="40" t="str">
        <f t="shared" si="265"/>
        <v>Lançar Preço Coluna (D) Faixa 1</v>
      </c>
      <c r="O901" s="33"/>
      <c r="P901" s="31" t="str">
        <f>IF(F901&lt;&gt;"",IF(I901=TRUE,"Preços OK na Faixa 11","ERRO Preços na Faixa 11"),"Lançar Preços na Faixa 11")</f>
        <v>Lançar Preços na Faixa 11</v>
      </c>
    </row>
    <row r="902" spans="1:16" ht="25.5">
      <c r="A902" s="11">
        <v>12</v>
      </c>
      <c r="B902" s="12" t="s">
        <v>12</v>
      </c>
      <c r="C902" s="19"/>
      <c r="D902" s="19"/>
      <c r="E902" s="19"/>
      <c r="F902" s="19"/>
      <c r="G902" s="10">
        <f t="shared" si="260"/>
        <v>0</v>
      </c>
      <c r="H902" s="75"/>
      <c r="I902" s="51" t="str">
        <f t="shared" si="261"/>
        <v/>
      </c>
      <c r="J902" s="4"/>
      <c r="K902" s="40" t="str">
        <f t="shared" si="262"/>
        <v>Lançar Preço Coluna (A) Faixa 1</v>
      </c>
      <c r="L902" s="40" t="str">
        <f t="shared" si="263"/>
        <v>Lançar Preço Coluna (B) Faixa 1</v>
      </c>
      <c r="M902" s="40" t="str">
        <f t="shared" si="264"/>
        <v>Lançar Preço Coluna (C) Faixa 1</v>
      </c>
      <c r="N902" s="40" t="str">
        <f t="shared" si="265"/>
        <v>Lançar Preço Coluna (D) Faixa 1</v>
      </c>
      <c r="O902" s="33"/>
      <c r="P902" s="36" t="str">
        <f>IF(F902&lt;&gt;"",IF(I902=TRUE,"Preços OK na Faixa 12","ERRO Preços na Faixa 12"),"Lançar Preços na Faixa 12")</f>
        <v>Lançar Preços na Faixa 12</v>
      </c>
    </row>
    <row r="903" spans="1:16" ht="26.25" thickBot="1">
      <c r="A903" s="46">
        <v>13</v>
      </c>
      <c r="B903" s="47" t="s">
        <v>13</v>
      </c>
      <c r="C903" s="48"/>
      <c r="D903" s="48"/>
      <c r="E903" s="48"/>
      <c r="F903" s="48"/>
      <c r="G903" s="49">
        <f t="shared" si="260"/>
        <v>0</v>
      </c>
      <c r="H903" s="75">
        <f>SUM(G891:G903)</f>
        <v>0</v>
      </c>
      <c r="I903" s="51" t="str">
        <f t="shared" si="261"/>
        <v/>
      </c>
      <c r="J903" s="4"/>
      <c r="K903" s="40" t="str">
        <f t="shared" si="262"/>
        <v>Lançar Preço Coluna (A) Faixa 1</v>
      </c>
      <c r="L903" s="40" t="str">
        <f t="shared" si="263"/>
        <v>Lançar Preço Coluna (B) Faixa 1</v>
      </c>
      <c r="M903" s="40" t="str">
        <f t="shared" si="264"/>
        <v>Lançar Preço Coluna (C) Faixa 1</v>
      </c>
      <c r="N903" s="40" t="str">
        <f t="shared" si="265"/>
        <v>Lançar Preço Coluna (D) Faixa 1</v>
      </c>
      <c r="O903" s="39"/>
      <c r="P903" s="36" t="str">
        <f>IF(F903&lt;&gt;"",IF(I903=TRUE,"Preços OK na Faixa 13","ERRO Preços na Faixa 13"),"Lançar Preços na Faixa 13")</f>
        <v>Lançar Preços na Faixa 13</v>
      </c>
    </row>
    <row r="904" spans="1:16" ht="21.75" customHeight="1" thickBot="1">
      <c r="A904" s="6"/>
      <c r="B904" s="4"/>
      <c r="C904" s="4"/>
      <c r="D904" s="4"/>
      <c r="E904" s="4"/>
      <c r="F904" s="4"/>
      <c r="G904" s="4"/>
      <c r="H904" s="74"/>
      <c r="L904" s="1"/>
    </row>
    <row r="905" spans="1:16" s="63" customFormat="1" ht="30.75" customHeight="1" thickBot="1">
      <c r="A905" s="160" t="s">
        <v>78</v>
      </c>
      <c r="B905" s="161"/>
      <c r="C905" s="161"/>
      <c r="D905" s="161"/>
      <c r="E905" s="162"/>
      <c r="F905" s="162"/>
      <c r="G905" s="163"/>
      <c r="H905" s="58"/>
      <c r="I905" s="62"/>
      <c r="J905" s="64"/>
      <c r="K905" s="145" t="s">
        <v>50</v>
      </c>
      <c r="L905" s="145"/>
      <c r="M905" s="145"/>
      <c r="N905" s="145"/>
      <c r="O905" s="61"/>
      <c r="P905" s="147" t="s">
        <v>51</v>
      </c>
    </row>
    <row r="906" spans="1:16" ht="72.95" customHeight="1" thickBot="1">
      <c r="A906" s="156" t="s">
        <v>121</v>
      </c>
      <c r="B906" s="157"/>
      <c r="C906" s="157"/>
      <c r="D906" s="157"/>
      <c r="E906" s="157"/>
      <c r="F906" s="157"/>
      <c r="G906" s="158"/>
      <c r="H906" s="53"/>
      <c r="K906" s="145"/>
      <c r="L906" s="145"/>
      <c r="M906" s="145"/>
      <c r="N906" s="145"/>
      <c r="O906" s="18"/>
      <c r="P906" s="147"/>
    </row>
    <row r="907" spans="1:16" ht="13.5" customHeight="1" thickBot="1">
      <c r="A907" s="127" t="s">
        <v>37</v>
      </c>
      <c r="B907" s="127" t="s">
        <v>36</v>
      </c>
      <c r="C907" s="130" t="s">
        <v>45</v>
      </c>
      <c r="D907" s="131"/>
      <c r="E907" s="131"/>
      <c r="F907" s="132"/>
      <c r="G907" s="133" t="s">
        <v>89</v>
      </c>
      <c r="H907" s="54"/>
      <c r="K907" s="145"/>
      <c r="L907" s="145"/>
      <c r="M907" s="145"/>
      <c r="N907" s="145"/>
      <c r="O907" s="18"/>
      <c r="P907" s="147"/>
    </row>
    <row r="908" spans="1:16" ht="13.5" thickBot="1">
      <c r="A908" s="128"/>
      <c r="B908" s="128"/>
      <c r="C908" s="21" t="s">
        <v>41</v>
      </c>
      <c r="D908" s="20" t="s">
        <v>42</v>
      </c>
      <c r="E908" s="20" t="s">
        <v>43</v>
      </c>
      <c r="F908" s="20" t="s">
        <v>44</v>
      </c>
      <c r="G908" s="134"/>
      <c r="H908" s="54"/>
      <c r="K908" s="145"/>
      <c r="L908" s="145"/>
      <c r="M908" s="145"/>
      <c r="N908" s="145"/>
      <c r="O908" s="18"/>
      <c r="P908" s="147"/>
    </row>
    <row r="909" spans="1:16" ht="41.25" thickBot="1">
      <c r="A909" s="129"/>
      <c r="B909" s="129"/>
      <c r="C909" s="43" t="s">
        <v>87</v>
      </c>
      <c r="D909" s="44" t="s">
        <v>47</v>
      </c>
      <c r="E909" s="44" t="s">
        <v>88</v>
      </c>
      <c r="F909" s="44" t="s">
        <v>49</v>
      </c>
      <c r="G909" s="135"/>
      <c r="H909" s="54"/>
      <c r="K909" s="146"/>
      <c r="L909" s="146"/>
      <c r="M909" s="146"/>
      <c r="N909" s="146"/>
      <c r="O909" s="32"/>
      <c r="P909" s="148"/>
    </row>
    <row r="910" spans="1:16" ht="25.5">
      <c r="A910" s="8">
        <v>1</v>
      </c>
      <c r="B910" s="9" t="s">
        <v>1</v>
      </c>
      <c r="C910" s="19"/>
      <c r="D910" s="19"/>
      <c r="E910" s="19"/>
      <c r="F910" s="19"/>
      <c r="G910" s="10">
        <f t="shared" ref="G910:G922" si="266">SUM(C910:D910)</f>
        <v>0</v>
      </c>
      <c r="H910" s="75"/>
      <c r="I910" s="51" t="str">
        <f t="shared" ref="I910:I922" si="267">IF(C910&lt;&gt;0,AND(D910&lt;C910,E910&lt;D910,F910&lt;E910),"")</f>
        <v/>
      </c>
      <c r="J910" s="4"/>
      <c r="K910" s="40" t="str">
        <f>IF(C910&lt;&gt;0,IF(AND(C910&lt;C891),"Preço Ok Coluna (A) Faixa 1","ERRO Preço Coluna (A) Faixa 1"),"Lançar Preço Coluna (A) Faixa 1")</f>
        <v>Lançar Preço Coluna (A) Faixa 1</v>
      </c>
      <c r="L910" s="40" t="str">
        <f>IF(D910&lt;&gt;0,IF(AND(D910&lt;D891),"Preço Ok Coluna (B) Faixa 1","ERRO Preço Coluna (B) Faixa 1"),"Lançar Preço Coluna (B) Faixa 1")</f>
        <v>Lançar Preço Coluna (B) Faixa 1</v>
      </c>
      <c r="M910" s="40" t="str">
        <f>IF(E910&lt;&gt;0,IF(AND(E910&lt;E891),"Preço Ok Coluna (C) Faixa 1","ERRO Preço Coluna (C) Faixa 1"),"Lançar Preço Coluna (C) Faixa 1")</f>
        <v>Lançar Preço Coluna (C) Faixa 1</v>
      </c>
      <c r="N910" s="40" t="str">
        <f>IF(F910&lt;&gt;0,IF(AND(F910&lt;F891),"Preço Ok Coluna (D) Faixa 1","ERRO Preço Coluna (D) Faixa 1"),"Lançar Preço Coluna (D) Faixa 1")</f>
        <v>Lançar Preço Coluna (D) Faixa 1</v>
      </c>
      <c r="O910" s="40"/>
      <c r="P910" s="31" t="str">
        <f>IF(F910&lt;&gt;"",IF(I910=TRUE,"Preços OK na Faixa 1","ERRO Preços na Faixa 1"),"Lançar Preços na Faixa 1")</f>
        <v>Lançar Preços na Faixa 1</v>
      </c>
    </row>
    <row r="911" spans="1:16" ht="25.5">
      <c r="A911" s="11">
        <v>2</v>
      </c>
      <c r="B911" s="12" t="s">
        <v>2</v>
      </c>
      <c r="C911" s="19"/>
      <c r="D911" s="19"/>
      <c r="E911" s="19"/>
      <c r="F911" s="19"/>
      <c r="G911" s="10">
        <f t="shared" si="266"/>
        <v>0</v>
      </c>
      <c r="H911" s="75"/>
      <c r="I911" s="51" t="str">
        <f t="shared" si="267"/>
        <v/>
      </c>
      <c r="J911" s="4"/>
      <c r="K911" s="40" t="str">
        <f>IF(C911&lt;&gt;0,IF(AND(C911&lt;C892),"Preço Ok Coluna (A) Faixa 1","ERRO Preço Coluna (A) Faixa 1"),"Lançar Preço Coluna (A) Faixa 1")</f>
        <v>Lançar Preço Coluna (A) Faixa 1</v>
      </c>
      <c r="L911" s="40" t="str">
        <f>IF(D911&lt;&gt;0,IF(AND(D911&lt;D892),"Preço Ok Coluna (B) Faixa 1","ERRO Preço Coluna (B) Faixa 1"),"Lançar Preço Coluna (B) Faixa 1")</f>
        <v>Lançar Preço Coluna (B) Faixa 1</v>
      </c>
      <c r="M911" s="40" t="str">
        <f>IF(E911&lt;&gt;0,IF(AND(E911&lt;E892),"Preço Ok Coluna (C) Faixa 1","ERRO Preço Coluna (C) Faixa 1"),"Lançar Preço Coluna (C) Faixa 1")</f>
        <v>Lançar Preço Coluna (C) Faixa 1</v>
      </c>
      <c r="N911" s="40" t="str">
        <f>IF(F911&lt;&gt;0,IF(AND(F911&lt;F892),"Preço Ok Coluna (D) Faixa 1","ERRO Preço Coluna (D) Faixa 1"),"Lançar Preço Coluna (D) Faixa 1")</f>
        <v>Lançar Preço Coluna (D) Faixa 1</v>
      </c>
      <c r="O911" s="33"/>
      <c r="P911" s="31" t="str">
        <f>IF(F911&lt;&gt;"",IF(I911=TRUE,"Preços OK na Faixa 2","ERRO Preços na Faixa 2"),"Lançar Preços na Faixa 2")</f>
        <v>Lançar Preços na Faixa 2</v>
      </c>
    </row>
    <row r="912" spans="1:16" ht="25.5">
      <c r="A912" s="11">
        <v>3</v>
      </c>
      <c r="B912" s="12" t="s">
        <v>3</v>
      </c>
      <c r="C912" s="19"/>
      <c r="D912" s="19"/>
      <c r="E912" s="19"/>
      <c r="F912" s="19"/>
      <c r="G912" s="10">
        <f t="shared" si="266"/>
        <v>0</v>
      </c>
      <c r="H912" s="75"/>
      <c r="I912" s="51" t="str">
        <f t="shared" si="267"/>
        <v/>
      </c>
      <c r="J912" s="4"/>
      <c r="K912" s="40" t="str">
        <f t="shared" ref="K912:K922" si="268">IF(C912&lt;&gt;0,IF(AND(C912&lt;C893),"Preço Ok Coluna (A) Faixa 1","ERRO Preço Coluna (A) Faixa 1"),"Lançar Preço Coluna (A) Faixa 1")</f>
        <v>Lançar Preço Coluna (A) Faixa 1</v>
      </c>
      <c r="L912" s="40" t="str">
        <f t="shared" ref="L912:L922" si="269">IF(D912&lt;&gt;0,IF(AND(D912&lt;D893),"Preço Ok Coluna (B) Faixa 1","ERRO Preço Coluna (B) Faixa 1"),"Lançar Preço Coluna (B) Faixa 1")</f>
        <v>Lançar Preço Coluna (B) Faixa 1</v>
      </c>
      <c r="M912" s="40" t="str">
        <f t="shared" ref="M912:M922" si="270">IF(E912&lt;&gt;0,IF(AND(E912&lt;E893),"Preço Ok Coluna (C) Faixa 1","ERRO Preço Coluna (C) Faixa 1"),"Lançar Preço Coluna (C) Faixa 1")</f>
        <v>Lançar Preço Coluna (C) Faixa 1</v>
      </c>
      <c r="N912" s="40" t="str">
        <f t="shared" ref="N912:N922" si="271">IF(F912&lt;&gt;0,IF(AND(F912&lt;F893),"Preço Ok Coluna (D) Faixa 1","ERRO Preço Coluna (D) Faixa 1"),"Lançar Preço Coluna (D) Faixa 1")</f>
        <v>Lançar Preço Coluna (D) Faixa 1</v>
      </c>
      <c r="O912" s="33"/>
      <c r="P912" s="31" t="str">
        <f>IF(F912&lt;&gt;"",IF(I912=TRUE,"Preços OK na Faixa 3","ERRO Preços na Faixa 3"),"Lançar Preços na Faixa 3")</f>
        <v>Lançar Preços na Faixa 3</v>
      </c>
    </row>
    <row r="913" spans="1:16" ht="25.5">
      <c r="A913" s="11">
        <v>4</v>
      </c>
      <c r="B913" s="12" t="s">
        <v>4</v>
      </c>
      <c r="C913" s="19"/>
      <c r="D913" s="19"/>
      <c r="E913" s="19"/>
      <c r="F913" s="19"/>
      <c r="G913" s="10">
        <f t="shared" si="266"/>
        <v>0</v>
      </c>
      <c r="H913" s="75"/>
      <c r="I913" s="51" t="str">
        <f t="shared" si="267"/>
        <v/>
      </c>
      <c r="J913" s="4"/>
      <c r="K913" s="40" t="str">
        <f t="shared" si="268"/>
        <v>Lançar Preço Coluna (A) Faixa 1</v>
      </c>
      <c r="L913" s="40" t="str">
        <f t="shared" si="269"/>
        <v>Lançar Preço Coluna (B) Faixa 1</v>
      </c>
      <c r="M913" s="40" t="str">
        <f t="shared" si="270"/>
        <v>Lançar Preço Coluna (C) Faixa 1</v>
      </c>
      <c r="N913" s="40" t="str">
        <f t="shared" si="271"/>
        <v>Lançar Preço Coluna (D) Faixa 1</v>
      </c>
      <c r="O913" s="33"/>
      <c r="P913" s="31" t="str">
        <f>IF(F913&lt;&gt;"",IF(I913=TRUE,"Preços OK na Faixa 4","ERRO Preços na Faixa 4"),"Lançar Preços na Faixa 4")</f>
        <v>Lançar Preços na Faixa 4</v>
      </c>
    </row>
    <row r="914" spans="1:16" ht="25.5">
      <c r="A914" s="11">
        <v>5</v>
      </c>
      <c r="B914" s="12" t="s">
        <v>5</v>
      </c>
      <c r="C914" s="19"/>
      <c r="D914" s="19"/>
      <c r="E914" s="19"/>
      <c r="F914" s="19"/>
      <c r="G914" s="10">
        <f t="shared" si="266"/>
        <v>0</v>
      </c>
      <c r="H914" s="75"/>
      <c r="I914" s="51" t="str">
        <f t="shared" si="267"/>
        <v/>
      </c>
      <c r="J914" s="4"/>
      <c r="K914" s="40" t="str">
        <f t="shared" si="268"/>
        <v>Lançar Preço Coluna (A) Faixa 1</v>
      </c>
      <c r="L914" s="40" t="str">
        <f t="shared" si="269"/>
        <v>Lançar Preço Coluna (B) Faixa 1</v>
      </c>
      <c r="M914" s="40" t="str">
        <f t="shared" si="270"/>
        <v>Lançar Preço Coluna (C) Faixa 1</v>
      </c>
      <c r="N914" s="40" t="str">
        <f t="shared" si="271"/>
        <v>Lançar Preço Coluna (D) Faixa 1</v>
      </c>
      <c r="O914" s="33"/>
      <c r="P914" s="31" t="str">
        <f>IF(F914&lt;&gt;"",IF(I914=TRUE,"Preços OK na Faixa 5","ERRO Preços na Faixa 5"),"Lançar Preços na Faixa 5")</f>
        <v>Lançar Preços na Faixa 5</v>
      </c>
    </row>
    <row r="915" spans="1:16" ht="25.5">
      <c r="A915" s="11">
        <v>6</v>
      </c>
      <c r="B915" s="12" t="s">
        <v>6</v>
      </c>
      <c r="C915" s="19"/>
      <c r="D915" s="19"/>
      <c r="E915" s="19"/>
      <c r="F915" s="19"/>
      <c r="G915" s="10">
        <f t="shared" si="266"/>
        <v>0</v>
      </c>
      <c r="H915" s="75"/>
      <c r="I915" s="51" t="str">
        <f t="shared" si="267"/>
        <v/>
      </c>
      <c r="J915" s="4"/>
      <c r="K915" s="40" t="str">
        <f t="shared" si="268"/>
        <v>Lançar Preço Coluna (A) Faixa 1</v>
      </c>
      <c r="L915" s="40" t="str">
        <f t="shared" si="269"/>
        <v>Lançar Preço Coluna (B) Faixa 1</v>
      </c>
      <c r="M915" s="40" t="str">
        <f t="shared" si="270"/>
        <v>Lançar Preço Coluna (C) Faixa 1</v>
      </c>
      <c r="N915" s="40" t="str">
        <f t="shared" si="271"/>
        <v>Lançar Preço Coluna (D) Faixa 1</v>
      </c>
      <c r="O915" s="33"/>
      <c r="P915" s="31" t="str">
        <f>IF(F915&lt;&gt;"",IF(I915=TRUE,"Preços OK na Faixa 6","ERRO Preços na Faixa 6"),"Lançar Preços na Faixa 6")</f>
        <v>Lançar Preços na Faixa 6</v>
      </c>
    </row>
    <row r="916" spans="1:16" ht="25.5">
      <c r="A916" s="11">
        <v>7</v>
      </c>
      <c r="B916" s="12" t="s">
        <v>7</v>
      </c>
      <c r="C916" s="19"/>
      <c r="D916" s="19"/>
      <c r="E916" s="19"/>
      <c r="F916" s="19"/>
      <c r="G916" s="10">
        <f t="shared" si="266"/>
        <v>0</v>
      </c>
      <c r="H916" s="75"/>
      <c r="I916" s="51" t="str">
        <f t="shared" si="267"/>
        <v/>
      </c>
      <c r="J916" s="4"/>
      <c r="K916" s="40" t="str">
        <f t="shared" si="268"/>
        <v>Lançar Preço Coluna (A) Faixa 1</v>
      </c>
      <c r="L916" s="40" t="str">
        <f t="shared" si="269"/>
        <v>Lançar Preço Coluna (B) Faixa 1</v>
      </c>
      <c r="M916" s="40" t="str">
        <f t="shared" si="270"/>
        <v>Lançar Preço Coluna (C) Faixa 1</v>
      </c>
      <c r="N916" s="40" t="str">
        <f t="shared" si="271"/>
        <v>Lançar Preço Coluna (D) Faixa 1</v>
      </c>
      <c r="O916" s="33"/>
      <c r="P916" s="31" t="str">
        <f>IF(F916&lt;&gt;"",IF(I916=TRUE,"Preços OK na Faixa 7","ERRO Preços na Faixa 7"),"Lançar Preços na Faixa 7")</f>
        <v>Lançar Preços na Faixa 7</v>
      </c>
    </row>
    <row r="917" spans="1:16" ht="25.5">
      <c r="A917" s="11">
        <v>8</v>
      </c>
      <c r="B917" s="12" t="s">
        <v>8</v>
      </c>
      <c r="C917" s="19"/>
      <c r="D917" s="19"/>
      <c r="E917" s="19"/>
      <c r="F917" s="19"/>
      <c r="G917" s="10">
        <f t="shared" si="266"/>
        <v>0</v>
      </c>
      <c r="H917" s="75"/>
      <c r="I917" s="51" t="str">
        <f t="shared" si="267"/>
        <v/>
      </c>
      <c r="J917" s="4"/>
      <c r="K917" s="40" t="str">
        <f t="shared" si="268"/>
        <v>Lançar Preço Coluna (A) Faixa 1</v>
      </c>
      <c r="L917" s="40" t="str">
        <f t="shared" si="269"/>
        <v>Lançar Preço Coluna (B) Faixa 1</v>
      </c>
      <c r="M917" s="40" t="str">
        <f t="shared" si="270"/>
        <v>Lançar Preço Coluna (C) Faixa 1</v>
      </c>
      <c r="N917" s="40" t="str">
        <f t="shared" si="271"/>
        <v>Lançar Preço Coluna (D) Faixa 1</v>
      </c>
      <c r="O917" s="33"/>
      <c r="P917" s="31" t="str">
        <f>IF(F917&lt;&gt;"",IF(I917=TRUE,"Preços OK na Faixa 8","ERRO Preços na Faixa 8"),"Lançar Preços na Faixa 8")</f>
        <v>Lançar Preços na Faixa 8</v>
      </c>
    </row>
    <row r="918" spans="1:16" ht="25.5">
      <c r="A918" s="11">
        <v>9</v>
      </c>
      <c r="B918" s="12" t="s">
        <v>9</v>
      </c>
      <c r="C918" s="19"/>
      <c r="D918" s="19"/>
      <c r="E918" s="19"/>
      <c r="F918" s="19"/>
      <c r="G918" s="10">
        <f t="shared" si="266"/>
        <v>0</v>
      </c>
      <c r="H918" s="75"/>
      <c r="I918" s="51" t="str">
        <f t="shared" si="267"/>
        <v/>
      </c>
      <c r="J918" s="4"/>
      <c r="K918" s="40" t="str">
        <f t="shared" si="268"/>
        <v>Lançar Preço Coluna (A) Faixa 1</v>
      </c>
      <c r="L918" s="40" t="str">
        <f t="shared" si="269"/>
        <v>Lançar Preço Coluna (B) Faixa 1</v>
      </c>
      <c r="M918" s="40" t="str">
        <f t="shared" si="270"/>
        <v>Lançar Preço Coluna (C) Faixa 1</v>
      </c>
      <c r="N918" s="40" t="str">
        <f t="shared" si="271"/>
        <v>Lançar Preço Coluna (D) Faixa 1</v>
      </c>
      <c r="O918" s="33"/>
      <c r="P918" s="31" t="str">
        <f>IF(F918&lt;&gt;"",IF(I918=TRUE,"Preços OK na Faixa 9","ERRO Preços na Faixa 9"),"Lançar Preços na Faixa 9")</f>
        <v>Lançar Preços na Faixa 9</v>
      </c>
    </row>
    <row r="919" spans="1:16" ht="25.5">
      <c r="A919" s="11">
        <v>10</v>
      </c>
      <c r="B919" s="12" t="s">
        <v>10</v>
      </c>
      <c r="C919" s="19"/>
      <c r="D919" s="19"/>
      <c r="E919" s="19"/>
      <c r="F919" s="19"/>
      <c r="G919" s="10">
        <f t="shared" si="266"/>
        <v>0</v>
      </c>
      <c r="H919" s="75"/>
      <c r="I919" s="51" t="str">
        <f t="shared" si="267"/>
        <v/>
      </c>
      <c r="J919" s="4"/>
      <c r="K919" s="40" t="str">
        <f t="shared" si="268"/>
        <v>Lançar Preço Coluna (A) Faixa 1</v>
      </c>
      <c r="L919" s="40" t="str">
        <f t="shared" si="269"/>
        <v>Lançar Preço Coluna (B) Faixa 1</v>
      </c>
      <c r="M919" s="40" t="str">
        <f t="shared" si="270"/>
        <v>Lançar Preço Coluna (C) Faixa 1</v>
      </c>
      <c r="N919" s="40" t="str">
        <f t="shared" si="271"/>
        <v>Lançar Preço Coluna (D) Faixa 1</v>
      </c>
      <c r="O919" s="33"/>
      <c r="P919" s="31" t="str">
        <f>IF(F919&lt;&gt;"",IF(I919=TRUE,"Preços OK na Faixa 10","ERRO Preços na Faixa 10"),"Lançar Preços na Faixa 10")</f>
        <v>Lançar Preços na Faixa 10</v>
      </c>
    </row>
    <row r="920" spans="1:16" ht="25.5">
      <c r="A920" s="11">
        <v>11</v>
      </c>
      <c r="B920" s="12" t="s">
        <v>11</v>
      </c>
      <c r="C920" s="19"/>
      <c r="D920" s="19"/>
      <c r="E920" s="19"/>
      <c r="F920" s="19"/>
      <c r="G920" s="10">
        <f t="shared" si="266"/>
        <v>0</v>
      </c>
      <c r="H920" s="75"/>
      <c r="I920" s="51" t="str">
        <f t="shared" si="267"/>
        <v/>
      </c>
      <c r="J920" s="4"/>
      <c r="K920" s="40" t="str">
        <f t="shared" si="268"/>
        <v>Lançar Preço Coluna (A) Faixa 1</v>
      </c>
      <c r="L920" s="40" t="str">
        <f t="shared" si="269"/>
        <v>Lançar Preço Coluna (B) Faixa 1</v>
      </c>
      <c r="M920" s="40" t="str">
        <f t="shared" si="270"/>
        <v>Lançar Preço Coluna (C) Faixa 1</v>
      </c>
      <c r="N920" s="40" t="str">
        <f t="shared" si="271"/>
        <v>Lançar Preço Coluna (D) Faixa 1</v>
      </c>
      <c r="O920" s="33"/>
      <c r="P920" s="31" t="str">
        <f>IF(F920&lt;&gt;"",IF(I920=TRUE,"Preços OK na Faixa 11","ERRO Preços na Faixa 11"),"Lançar Preços na Faixa 11")</f>
        <v>Lançar Preços na Faixa 11</v>
      </c>
    </row>
    <row r="921" spans="1:16" ht="25.5">
      <c r="A921" s="11">
        <v>12</v>
      </c>
      <c r="B921" s="12" t="s">
        <v>12</v>
      </c>
      <c r="C921" s="19"/>
      <c r="D921" s="19"/>
      <c r="E921" s="19"/>
      <c r="F921" s="19"/>
      <c r="G921" s="10">
        <f t="shared" si="266"/>
        <v>0</v>
      </c>
      <c r="H921" s="75"/>
      <c r="I921" s="51" t="str">
        <f t="shared" si="267"/>
        <v/>
      </c>
      <c r="J921" s="4"/>
      <c r="K921" s="40" t="str">
        <f t="shared" si="268"/>
        <v>Lançar Preço Coluna (A) Faixa 1</v>
      </c>
      <c r="L921" s="40" t="str">
        <f t="shared" si="269"/>
        <v>Lançar Preço Coluna (B) Faixa 1</v>
      </c>
      <c r="M921" s="40" t="str">
        <f t="shared" si="270"/>
        <v>Lançar Preço Coluna (C) Faixa 1</v>
      </c>
      <c r="N921" s="40" t="str">
        <f t="shared" si="271"/>
        <v>Lançar Preço Coluna (D) Faixa 1</v>
      </c>
      <c r="O921" s="33"/>
      <c r="P921" s="36" t="str">
        <f>IF(F921&lt;&gt;"",IF(I921=TRUE,"Preços OK na Faixa 12","ERRO Preços na Faixa 12"),"Lançar Preços na Faixa 12")</f>
        <v>Lançar Preços na Faixa 12</v>
      </c>
    </row>
    <row r="922" spans="1:16" ht="26.25" thickBot="1">
      <c r="A922" s="46">
        <v>13</v>
      </c>
      <c r="B922" s="47" t="s">
        <v>13</v>
      </c>
      <c r="C922" s="48"/>
      <c r="D922" s="48"/>
      <c r="E922" s="48"/>
      <c r="F922" s="48"/>
      <c r="G922" s="49">
        <f t="shared" si="266"/>
        <v>0</v>
      </c>
      <c r="H922" s="75">
        <f>SUM(G910:G922)</f>
        <v>0</v>
      </c>
      <c r="I922" s="51" t="str">
        <f t="shared" si="267"/>
        <v/>
      </c>
      <c r="J922" s="4"/>
      <c r="K922" s="40" t="str">
        <f t="shared" si="268"/>
        <v>Lançar Preço Coluna (A) Faixa 1</v>
      </c>
      <c r="L922" s="40" t="str">
        <f t="shared" si="269"/>
        <v>Lançar Preço Coluna (B) Faixa 1</v>
      </c>
      <c r="M922" s="40" t="str">
        <f t="shared" si="270"/>
        <v>Lançar Preço Coluna (C) Faixa 1</v>
      </c>
      <c r="N922" s="40" t="str">
        <f t="shared" si="271"/>
        <v>Lançar Preço Coluna (D) Faixa 1</v>
      </c>
      <c r="O922" s="39"/>
      <c r="P922" s="36" t="str">
        <f>IF(F922&lt;&gt;"",IF(I922=TRUE,"Preços OK na Faixa 13","ERRO Preços na Faixa 13"),"Lançar Preços na Faixa 13")</f>
        <v>Lançar Preços na Faixa 13</v>
      </c>
    </row>
    <row r="923" spans="1:16" ht="21.75" customHeight="1" thickBot="1">
      <c r="A923" s="6"/>
      <c r="B923" s="4"/>
      <c r="C923" s="4"/>
      <c r="D923" s="4"/>
      <c r="E923" s="4"/>
      <c r="F923" s="4"/>
      <c r="G923" s="4"/>
      <c r="H923" s="74"/>
      <c r="L923" s="1"/>
    </row>
    <row r="924" spans="1:16" s="63" customFormat="1" ht="30.75" customHeight="1" thickBot="1">
      <c r="A924" s="160" t="s">
        <v>79</v>
      </c>
      <c r="B924" s="161"/>
      <c r="C924" s="161"/>
      <c r="D924" s="161"/>
      <c r="E924" s="162"/>
      <c r="F924" s="162"/>
      <c r="G924" s="163"/>
      <c r="H924" s="58"/>
      <c r="I924" s="62"/>
      <c r="J924" s="64"/>
      <c r="K924" s="145" t="s">
        <v>50</v>
      </c>
      <c r="L924" s="145"/>
      <c r="M924" s="145"/>
      <c r="N924" s="145"/>
      <c r="O924" s="61"/>
      <c r="P924" s="147" t="s">
        <v>51</v>
      </c>
    </row>
    <row r="925" spans="1:16" ht="74.099999999999994" customHeight="1" thickBot="1">
      <c r="A925" s="156" t="s">
        <v>122</v>
      </c>
      <c r="B925" s="157"/>
      <c r="C925" s="157"/>
      <c r="D925" s="157"/>
      <c r="E925" s="157"/>
      <c r="F925" s="157"/>
      <c r="G925" s="158"/>
      <c r="H925" s="53"/>
      <c r="K925" s="145"/>
      <c r="L925" s="145"/>
      <c r="M925" s="145"/>
      <c r="N925" s="145"/>
      <c r="O925" s="18"/>
      <c r="P925" s="147"/>
    </row>
    <row r="926" spans="1:16" ht="13.5" customHeight="1" thickBot="1">
      <c r="A926" s="127" t="s">
        <v>37</v>
      </c>
      <c r="B926" s="127" t="s">
        <v>36</v>
      </c>
      <c r="C926" s="130" t="s">
        <v>45</v>
      </c>
      <c r="D926" s="131"/>
      <c r="E926" s="131"/>
      <c r="F926" s="132"/>
      <c r="G926" s="133" t="s">
        <v>89</v>
      </c>
      <c r="H926" s="54"/>
      <c r="K926" s="145"/>
      <c r="L926" s="145"/>
      <c r="M926" s="145"/>
      <c r="N926" s="145"/>
      <c r="O926" s="18"/>
      <c r="P926" s="147"/>
    </row>
    <row r="927" spans="1:16" ht="13.5" thickBot="1">
      <c r="A927" s="128"/>
      <c r="B927" s="128"/>
      <c r="C927" s="21" t="s">
        <v>41</v>
      </c>
      <c r="D927" s="20" t="s">
        <v>42</v>
      </c>
      <c r="E927" s="20" t="s">
        <v>43</v>
      </c>
      <c r="F927" s="20" t="s">
        <v>44</v>
      </c>
      <c r="G927" s="134"/>
      <c r="H927" s="54"/>
      <c r="K927" s="145"/>
      <c r="L927" s="145"/>
      <c r="M927" s="145"/>
      <c r="N927" s="145"/>
      <c r="O927" s="18"/>
      <c r="P927" s="147"/>
    </row>
    <row r="928" spans="1:16" ht="41.25" thickBot="1">
      <c r="A928" s="129"/>
      <c r="B928" s="129"/>
      <c r="C928" s="43" t="s">
        <v>87</v>
      </c>
      <c r="D928" s="44" t="s">
        <v>47</v>
      </c>
      <c r="E928" s="44" t="s">
        <v>88</v>
      </c>
      <c r="F928" s="44" t="s">
        <v>49</v>
      </c>
      <c r="G928" s="135"/>
      <c r="H928" s="54"/>
      <c r="K928" s="146"/>
      <c r="L928" s="146"/>
      <c r="M928" s="146"/>
      <c r="N928" s="146"/>
      <c r="O928" s="32"/>
      <c r="P928" s="148"/>
    </row>
    <row r="929" spans="1:16" ht="25.5">
      <c r="A929" s="8">
        <v>1</v>
      </c>
      <c r="B929" s="9" t="s">
        <v>1</v>
      </c>
      <c r="C929" s="19"/>
      <c r="D929" s="19"/>
      <c r="E929" s="19"/>
      <c r="F929" s="19"/>
      <c r="G929" s="10">
        <f t="shared" ref="G929:G941" si="272">SUM(C929:D929)</f>
        <v>0</v>
      </c>
      <c r="H929" s="75"/>
      <c r="I929" s="51" t="str">
        <f t="shared" ref="I929:I941" si="273">IF(C929&lt;&gt;0,AND(D929&lt;C929,E929&lt;D929,F929&lt;E929),"")</f>
        <v/>
      </c>
      <c r="J929" s="4"/>
      <c r="K929" s="40" t="str">
        <f>IF(C929&lt;&gt;0,IF(AND(C929&lt;C910),"Preço Ok Coluna (A) Faixa 1","ERRO Preço Coluna (A) Faixa 1"),"Lançar Preço Coluna (A) Faixa 1")</f>
        <v>Lançar Preço Coluna (A) Faixa 1</v>
      </c>
      <c r="L929" s="40" t="str">
        <f>IF(D929&lt;&gt;0,IF(AND(D929&lt;D910),"Preço Ok Coluna (B) Faixa 1","ERRO Preço Coluna (B) Faixa 1"),"Lançar Preço Coluna (B) Faixa 1")</f>
        <v>Lançar Preço Coluna (B) Faixa 1</v>
      </c>
      <c r="M929" s="40" t="str">
        <f>IF(E929&lt;&gt;0,IF(AND(E929&lt;E910),"Preço Ok Coluna (C) Faixa 1","ERRO Preço Coluna (C) Faixa 1"),"Lançar Preço Coluna (C) Faixa 1")</f>
        <v>Lançar Preço Coluna (C) Faixa 1</v>
      </c>
      <c r="N929" s="40" t="str">
        <f>IF(F929&lt;&gt;0,IF(AND(F929&lt;F910),"Preço Ok Coluna (D) Faixa 1","ERRO Preço Coluna (D) Faixa 1"),"Lançar Preço Coluna (D) Faixa 1")</f>
        <v>Lançar Preço Coluna (D) Faixa 1</v>
      </c>
      <c r="O929" s="40"/>
      <c r="P929" s="31" t="str">
        <f>IF(F929&lt;&gt;"",IF(I929=TRUE,"Preços OK na Faixa 1","ERRO Preços na Faixa 1"),"Lançar Preços na Faixa 1")</f>
        <v>Lançar Preços na Faixa 1</v>
      </c>
    </row>
    <row r="930" spans="1:16" ht="25.5">
      <c r="A930" s="11">
        <v>2</v>
      </c>
      <c r="B930" s="12" t="s">
        <v>2</v>
      </c>
      <c r="C930" s="19"/>
      <c r="D930" s="19"/>
      <c r="E930" s="19"/>
      <c r="F930" s="19"/>
      <c r="G930" s="10">
        <f t="shared" si="272"/>
        <v>0</v>
      </c>
      <c r="H930" s="75"/>
      <c r="I930" s="51" t="str">
        <f t="shared" si="273"/>
        <v/>
      </c>
      <c r="J930" s="4"/>
      <c r="K930" s="40" t="str">
        <f>IF(C930&lt;&gt;0,IF(AND(C930&lt;C911),"Preço Ok Coluna (A) Faixa 1","ERRO Preço Coluna (A) Faixa 1"),"Lançar Preço Coluna (A) Faixa 1")</f>
        <v>Lançar Preço Coluna (A) Faixa 1</v>
      </c>
      <c r="L930" s="40" t="str">
        <f>IF(D930&lt;&gt;0,IF(AND(D930&lt;D911),"Preço Ok Coluna (B) Faixa 1","ERRO Preço Coluna (B) Faixa 1"),"Lançar Preço Coluna (B) Faixa 1")</f>
        <v>Lançar Preço Coluna (B) Faixa 1</v>
      </c>
      <c r="M930" s="40" t="str">
        <f>IF(E930&lt;&gt;0,IF(AND(E930&lt;E911),"Preço Ok Coluna (C) Faixa 1","ERRO Preço Coluna (C) Faixa 1"),"Lançar Preço Coluna (C) Faixa 1")</f>
        <v>Lançar Preço Coluna (C) Faixa 1</v>
      </c>
      <c r="N930" s="40" t="str">
        <f>IF(F930&lt;&gt;0,IF(AND(F930&lt;F911),"Preço Ok Coluna (D) Faixa 1","ERRO Preço Coluna (D) Faixa 1"),"Lançar Preço Coluna (D) Faixa 1")</f>
        <v>Lançar Preço Coluna (D) Faixa 1</v>
      </c>
      <c r="O930" s="33"/>
      <c r="P930" s="31" t="str">
        <f>IF(F930&lt;&gt;"",IF(I930=TRUE,"Preços OK na Faixa 2","ERRO Preços na Faixa 2"),"Lançar Preços na Faixa 2")</f>
        <v>Lançar Preços na Faixa 2</v>
      </c>
    </row>
    <row r="931" spans="1:16" ht="25.5">
      <c r="A931" s="11">
        <v>3</v>
      </c>
      <c r="B931" s="12" t="s">
        <v>3</v>
      </c>
      <c r="C931" s="19"/>
      <c r="D931" s="19"/>
      <c r="E931" s="19"/>
      <c r="F931" s="19"/>
      <c r="G931" s="10">
        <f t="shared" si="272"/>
        <v>0</v>
      </c>
      <c r="H931" s="75"/>
      <c r="I931" s="51" t="str">
        <f t="shared" si="273"/>
        <v/>
      </c>
      <c r="J931" s="4"/>
      <c r="K931" s="40" t="str">
        <f t="shared" ref="K931:K941" si="274">IF(C931&lt;&gt;0,IF(AND(C931&lt;C912),"Preço Ok Coluna (A) Faixa 1","ERRO Preço Coluna (A) Faixa 1"),"Lançar Preço Coluna (A) Faixa 1")</f>
        <v>Lançar Preço Coluna (A) Faixa 1</v>
      </c>
      <c r="L931" s="40" t="str">
        <f t="shared" ref="L931:L941" si="275">IF(D931&lt;&gt;0,IF(AND(D931&lt;D912),"Preço Ok Coluna (B) Faixa 1","ERRO Preço Coluna (B) Faixa 1"),"Lançar Preço Coluna (B) Faixa 1")</f>
        <v>Lançar Preço Coluna (B) Faixa 1</v>
      </c>
      <c r="M931" s="40" t="str">
        <f t="shared" ref="M931:M941" si="276">IF(E931&lt;&gt;0,IF(AND(E931&lt;E912),"Preço Ok Coluna (C) Faixa 1","ERRO Preço Coluna (C) Faixa 1"),"Lançar Preço Coluna (C) Faixa 1")</f>
        <v>Lançar Preço Coluna (C) Faixa 1</v>
      </c>
      <c r="N931" s="40" t="str">
        <f t="shared" ref="N931:N941" si="277">IF(F931&lt;&gt;0,IF(AND(F931&lt;F912),"Preço Ok Coluna (D) Faixa 1","ERRO Preço Coluna (D) Faixa 1"),"Lançar Preço Coluna (D) Faixa 1")</f>
        <v>Lançar Preço Coluna (D) Faixa 1</v>
      </c>
      <c r="O931" s="33"/>
      <c r="P931" s="31" t="str">
        <f>IF(F931&lt;&gt;"",IF(I931=TRUE,"Preços OK na Faixa 3","ERRO Preços na Faixa 3"),"Lançar Preços na Faixa 3")</f>
        <v>Lançar Preços na Faixa 3</v>
      </c>
    </row>
    <row r="932" spans="1:16" ht="25.5">
      <c r="A932" s="11">
        <v>4</v>
      </c>
      <c r="B932" s="12" t="s">
        <v>4</v>
      </c>
      <c r="C932" s="19"/>
      <c r="D932" s="19"/>
      <c r="E932" s="19"/>
      <c r="F932" s="19"/>
      <c r="G932" s="10">
        <f t="shared" si="272"/>
        <v>0</v>
      </c>
      <c r="H932" s="75"/>
      <c r="I932" s="51" t="str">
        <f t="shared" si="273"/>
        <v/>
      </c>
      <c r="J932" s="4"/>
      <c r="K932" s="40" t="str">
        <f t="shared" si="274"/>
        <v>Lançar Preço Coluna (A) Faixa 1</v>
      </c>
      <c r="L932" s="40" t="str">
        <f t="shared" si="275"/>
        <v>Lançar Preço Coluna (B) Faixa 1</v>
      </c>
      <c r="M932" s="40" t="str">
        <f t="shared" si="276"/>
        <v>Lançar Preço Coluna (C) Faixa 1</v>
      </c>
      <c r="N932" s="40" t="str">
        <f t="shared" si="277"/>
        <v>Lançar Preço Coluna (D) Faixa 1</v>
      </c>
      <c r="O932" s="33"/>
      <c r="P932" s="31" t="str">
        <f>IF(F932&lt;&gt;"",IF(I932=TRUE,"Preços OK na Faixa 4","ERRO Preços na Faixa 4"),"Lançar Preços na Faixa 4")</f>
        <v>Lançar Preços na Faixa 4</v>
      </c>
    </row>
    <row r="933" spans="1:16" ht="25.5">
      <c r="A933" s="11">
        <v>5</v>
      </c>
      <c r="B933" s="12" t="s">
        <v>5</v>
      </c>
      <c r="C933" s="19"/>
      <c r="D933" s="19"/>
      <c r="E933" s="19"/>
      <c r="F933" s="19"/>
      <c r="G933" s="10">
        <f t="shared" si="272"/>
        <v>0</v>
      </c>
      <c r="H933" s="75"/>
      <c r="I933" s="51" t="str">
        <f t="shared" si="273"/>
        <v/>
      </c>
      <c r="J933" s="4"/>
      <c r="K933" s="40" t="str">
        <f t="shared" si="274"/>
        <v>Lançar Preço Coluna (A) Faixa 1</v>
      </c>
      <c r="L933" s="40" t="str">
        <f t="shared" si="275"/>
        <v>Lançar Preço Coluna (B) Faixa 1</v>
      </c>
      <c r="M933" s="40" t="str">
        <f t="shared" si="276"/>
        <v>Lançar Preço Coluna (C) Faixa 1</v>
      </c>
      <c r="N933" s="40" t="str">
        <f t="shared" si="277"/>
        <v>Lançar Preço Coluna (D) Faixa 1</v>
      </c>
      <c r="O933" s="33"/>
      <c r="P933" s="31" t="str">
        <f>IF(F933&lt;&gt;"",IF(I933=TRUE,"Preços OK na Faixa 5","ERRO Preços na Faixa 5"),"Lançar Preços na Faixa 5")</f>
        <v>Lançar Preços na Faixa 5</v>
      </c>
    </row>
    <row r="934" spans="1:16" ht="25.5">
      <c r="A934" s="11">
        <v>6</v>
      </c>
      <c r="B934" s="12" t="s">
        <v>6</v>
      </c>
      <c r="C934" s="19"/>
      <c r="D934" s="19"/>
      <c r="E934" s="19"/>
      <c r="F934" s="19"/>
      <c r="G934" s="10">
        <f t="shared" si="272"/>
        <v>0</v>
      </c>
      <c r="H934" s="75"/>
      <c r="I934" s="51" t="str">
        <f t="shared" si="273"/>
        <v/>
      </c>
      <c r="J934" s="4"/>
      <c r="K934" s="40" t="str">
        <f t="shared" si="274"/>
        <v>Lançar Preço Coluna (A) Faixa 1</v>
      </c>
      <c r="L934" s="40" t="str">
        <f t="shared" si="275"/>
        <v>Lançar Preço Coluna (B) Faixa 1</v>
      </c>
      <c r="M934" s="40" t="str">
        <f t="shared" si="276"/>
        <v>Lançar Preço Coluna (C) Faixa 1</v>
      </c>
      <c r="N934" s="40" t="str">
        <f t="shared" si="277"/>
        <v>Lançar Preço Coluna (D) Faixa 1</v>
      </c>
      <c r="O934" s="33"/>
      <c r="P934" s="31" t="str">
        <f>IF(F934&lt;&gt;"",IF(I934=TRUE,"Preços OK na Faixa 6","ERRO Preços na Faixa 6"),"Lançar Preços na Faixa 6")</f>
        <v>Lançar Preços na Faixa 6</v>
      </c>
    </row>
    <row r="935" spans="1:16" ht="25.5">
      <c r="A935" s="11">
        <v>7</v>
      </c>
      <c r="B935" s="12" t="s">
        <v>7</v>
      </c>
      <c r="C935" s="19"/>
      <c r="D935" s="19"/>
      <c r="E935" s="19"/>
      <c r="F935" s="19"/>
      <c r="G935" s="10">
        <f t="shared" si="272"/>
        <v>0</v>
      </c>
      <c r="H935" s="75"/>
      <c r="I935" s="51" t="str">
        <f t="shared" si="273"/>
        <v/>
      </c>
      <c r="J935" s="4"/>
      <c r="K935" s="40" t="str">
        <f t="shared" si="274"/>
        <v>Lançar Preço Coluna (A) Faixa 1</v>
      </c>
      <c r="L935" s="40" t="str">
        <f t="shared" si="275"/>
        <v>Lançar Preço Coluna (B) Faixa 1</v>
      </c>
      <c r="M935" s="40" t="str">
        <f t="shared" si="276"/>
        <v>Lançar Preço Coluna (C) Faixa 1</v>
      </c>
      <c r="N935" s="40" t="str">
        <f t="shared" si="277"/>
        <v>Lançar Preço Coluna (D) Faixa 1</v>
      </c>
      <c r="O935" s="33"/>
      <c r="P935" s="31" t="str">
        <f>IF(F935&lt;&gt;"",IF(I935=TRUE,"Preços OK na Faixa 7","ERRO Preços na Faixa 7"),"Lançar Preços na Faixa 7")</f>
        <v>Lançar Preços na Faixa 7</v>
      </c>
    </row>
    <row r="936" spans="1:16" ht="25.5">
      <c r="A936" s="11">
        <v>8</v>
      </c>
      <c r="B936" s="12" t="s">
        <v>8</v>
      </c>
      <c r="C936" s="19"/>
      <c r="D936" s="19"/>
      <c r="E936" s="19"/>
      <c r="F936" s="19"/>
      <c r="G936" s="10">
        <f t="shared" si="272"/>
        <v>0</v>
      </c>
      <c r="H936" s="75"/>
      <c r="I936" s="51" t="str">
        <f t="shared" si="273"/>
        <v/>
      </c>
      <c r="J936" s="4"/>
      <c r="K936" s="40" t="str">
        <f t="shared" si="274"/>
        <v>Lançar Preço Coluna (A) Faixa 1</v>
      </c>
      <c r="L936" s="40" t="str">
        <f t="shared" si="275"/>
        <v>Lançar Preço Coluna (B) Faixa 1</v>
      </c>
      <c r="M936" s="40" t="str">
        <f t="shared" si="276"/>
        <v>Lançar Preço Coluna (C) Faixa 1</v>
      </c>
      <c r="N936" s="40" t="str">
        <f t="shared" si="277"/>
        <v>Lançar Preço Coluna (D) Faixa 1</v>
      </c>
      <c r="O936" s="33"/>
      <c r="P936" s="31" t="str">
        <f>IF(F936&lt;&gt;"",IF(I936=TRUE,"Preços OK na Faixa 8","ERRO Preços na Faixa 8"),"Lançar Preços na Faixa 8")</f>
        <v>Lançar Preços na Faixa 8</v>
      </c>
    </row>
    <row r="937" spans="1:16" ht="25.5">
      <c r="A937" s="11">
        <v>9</v>
      </c>
      <c r="B937" s="12" t="s">
        <v>9</v>
      </c>
      <c r="C937" s="19"/>
      <c r="D937" s="19"/>
      <c r="E937" s="19"/>
      <c r="F937" s="19"/>
      <c r="G937" s="10">
        <f t="shared" si="272"/>
        <v>0</v>
      </c>
      <c r="H937" s="75"/>
      <c r="I937" s="51" t="str">
        <f t="shared" si="273"/>
        <v/>
      </c>
      <c r="J937" s="4"/>
      <c r="K937" s="40" t="str">
        <f t="shared" si="274"/>
        <v>Lançar Preço Coluna (A) Faixa 1</v>
      </c>
      <c r="L937" s="40" t="str">
        <f t="shared" si="275"/>
        <v>Lançar Preço Coluna (B) Faixa 1</v>
      </c>
      <c r="M937" s="40" t="str">
        <f t="shared" si="276"/>
        <v>Lançar Preço Coluna (C) Faixa 1</v>
      </c>
      <c r="N937" s="40" t="str">
        <f t="shared" si="277"/>
        <v>Lançar Preço Coluna (D) Faixa 1</v>
      </c>
      <c r="O937" s="33"/>
      <c r="P937" s="31" t="str">
        <f>IF(F937&lt;&gt;"",IF(I937=TRUE,"Preços OK na Faixa 9","ERRO Preços na Faixa 9"),"Lançar Preços na Faixa 9")</f>
        <v>Lançar Preços na Faixa 9</v>
      </c>
    </row>
    <row r="938" spans="1:16" ht="25.5">
      <c r="A938" s="11">
        <v>10</v>
      </c>
      <c r="B938" s="12" t="s">
        <v>10</v>
      </c>
      <c r="C938" s="19"/>
      <c r="D938" s="19"/>
      <c r="E938" s="19"/>
      <c r="F938" s="19"/>
      <c r="G938" s="10">
        <f t="shared" si="272"/>
        <v>0</v>
      </c>
      <c r="H938" s="75"/>
      <c r="I938" s="51" t="str">
        <f t="shared" si="273"/>
        <v/>
      </c>
      <c r="J938" s="4"/>
      <c r="K938" s="40" t="str">
        <f t="shared" si="274"/>
        <v>Lançar Preço Coluna (A) Faixa 1</v>
      </c>
      <c r="L938" s="40" t="str">
        <f t="shared" si="275"/>
        <v>Lançar Preço Coluna (B) Faixa 1</v>
      </c>
      <c r="M938" s="40" t="str">
        <f t="shared" si="276"/>
        <v>Lançar Preço Coluna (C) Faixa 1</v>
      </c>
      <c r="N938" s="40" t="str">
        <f t="shared" si="277"/>
        <v>Lançar Preço Coluna (D) Faixa 1</v>
      </c>
      <c r="O938" s="33"/>
      <c r="P938" s="31" t="str">
        <f>IF(F938&lt;&gt;"",IF(I938=TRUE,"Preços OK na Faixa 10","ERRO Preços na Faixa 10"),"Lançar Preços na Faixa 10")</f>
        <v>Lançar Preços na Faixa 10</v>
      </c>
    </row>
    <row r="939" spans="1:16" ht="25.5">
      <c r="A939" s="11">
        <v>11</v>
      </c>
      <c r="B939" s="12" t="s">
        <v>11</v>
      </c>
      <c r="C939" s="19"/>
      <c r="D939" s="19"/>
      <c r="E939" s="19"/>
      <c r="F939" s="19"/>
      <c r="G939" s="10">
        <f t="shared" si="272"/>
        <v>0</v>
      </c>
      <c r="H939" s="75"/>
      <c r="I939" s="51" t="str">
        <f t="shared" si="273"/>
        <v/>
      </c>
      <c r="J939" s="4"/>
      <c r="K939" s="40" t="str">
        <f t="shared" si="274"/>
        <v>Lançar Preço Coluna (A) Faixa 1</v>
      </c>
      <c r="L939" s="40" t="str">
        <f t="shared" si="275"/>
        <v>Lançar Preço Coluna (B) Faixa 1</v>
      </c>
      <c r="M939" s="40" t="str">
        <f t="shared" si="276"/>
        <v>Lançar Preço Coluna (C) Faixa 1</v>
      </c>
      <c r="N939" s="40" t="str">
        <f t="shared" si="277"/>
        <v>Lançar Preço Coluna (D) Faixa 1</v>
      </c>
      <c r="O939" s="33"/>
      <c r="P939" s="31" t="str">
        <f>IF(F939&lt;&gt;"",IF(I939=TRUE,"Preços OK na Faixa 11","ERRO Preços na Faixa 11"),"Lançar Preços na Faixa 11")</f>
        <v>Lançar Preços na Faixa 11</v>
      </c>
    </row>
    <row r="940" spans="1:16" ht="25.5">
      <c r="A940" s="11">
        <v>12</v>
      </c>
      <c r="B940" s="12" t="s">
        <v>12</v>
      </c>
      <c r="C940" s="19"/>
      <c r="D940" s="19"/>
      <c r="E940" s="19"/>
      <c r="F940" s="19"/>
      <c r="G940" s="10">
        <f t="shared" si="272"/>
        <v>0</v>
      </c>
      <c r="H940" s="75"/>
      <c r="I940" s="51" t="str">
        <f t="shared" si="273"/>
        <v/>
      </c>
      <c r="J940" s="4"/>
      <c r="K940" s="40" t="str">
        <f t="shared" si="274"/>
        <v>Lançar Preço Coluna (A) Faixa 1</v>
      </c>
      <c r="L940" s="40" t="str">
        <f t="shared" si="275"/>
        <v>Lançar Preço Coluna (B) Faixa 1</v>
      </c>
      <c r="M940" s="40" t="str">
        <f t="shared" si="276"/>
        <v>Lançar Preço Coluna (C) Faixa 1</v>
      </c>
      <c r="N940" s="40" t="str">
        <f t="shared" si="277"/>
        <v>Lançar Preço Coluna (D) Faixa 1</v>
      </c>
      <c r="O940" s="33"/>
      <c r="P940" s="36" t="str">
        <f>IF(F940&lt;&gt;"",IF(I940=TRUE,"Preços OK na Faixa 12","ERRO Preços na Faixa 12"),"Lançar Preços na Faixa 12")</f>
        <v>Lançar Preços na Faixa 12</v>
      </c>
    </row>
    <row r="941" spans="1:16" ht="26.25" thickBot="1">
      <c r="A941" s="46">
        <v>13</v>
      </c>
      <c r="B941" s="47" t="s">
        <v>13</v>
      </c>
      <c r="C941" s="48"/>
      <c r="D941" s="48"/>
      <c r="E941" s="48"/>
      <c r="F941" s="48"/>
      <c r="G941" s="49">
        <f t="shared" si="272"/>
        <v>0</v>
      </c>
      <c r="H941" s="75">
        <f>SUM(G929:G941)</f>
        <v>0</v>
      </c>
      <c r="I941" s="51" t="str">
        <f t="shared" si="273"/>
        <v/>
      </c>
      <c r="J941" s="4"/>
      <c r="K941" s="40" t="str">
        <f t="shared" si="274"/>
        <v>Lançar Preço Coluna (A) Faixa 1</v>
      </c>
      <c r="L941" s="40" t="str">
        <f t="shared" si="275"/>
        <v>Lançar Preço Coluna (B) Faixa 1</v>
      </c>
      <c r="M941" s="40" t="str">
        <f t="shared" si="276"/>
        <v>Lançar Preço Coluna (C) Faixa 1</v>
      </c>
      <c r="N941" s="40" t="str">
        <f t="shared" si="277"/>
        <v>Lançar Preço Coluna (D) Faixa 1</v>
      </c>
      <c r="O941" s="39"/>
      <c r="P941" s="36" t="str">
        <f>IF(F941&lt;&gt;"",IF(I941=TRUE,"Preços OK na Faixa 13","ERRO Preços na Faixa 13"),"Lançar Preços na Faixa 13")</f>
        <v>Lançar Preços na Faixa 13</v>
      </c>
    </row>
    <row r="942" spans="1:16" ht="21.75" customHeight="1" thickBot="1">
      <c r="A942" s="6"/>
      <c r="B942" s="4"/>
      <c r="C942" s="4"/>
      <c r="D942" s="4"/>
      <c r="E942" s="4"/>
      <c r="F942" s="4"/>
      <c r="G942" s="4"/>
      <c r="H942" s="74"/>
      <c r="L942" s="1"/>
    </row>
    <row r="943" spans="1:16" s="63" customFormat="1" ht="30.75" customHeight="1" thickBot="1">
      <c r="A943" s="160" t="s">
        <v>80</v>
      </c>
      <c r="B943" s="161"/>
      <c r="C943" s="161"/>
      <c r="D943" s="161"/>
      <c r="E943" s="162"/>
      <c r="F943" s="162"/>
      <c r="G943" s="163"/>
      <c r="H943" s="58"/>
      <c r="I943" s="62"/>
      <c r="J943" s="64"/>
      <c r="K943" s="145" t="s">
        <v>50</v>
      </c>
      <c r="L943" s="145"/>
      <c r="M943" s="145"/>
      <c r="N943" s="145"/>
      <c r="O943" s="61"/>
      <c r="P943" s="147" t="s">
        <v>51</v>
      </c>
    </row>
    <row r="944" spans="1:16" ht="71.099999999999994" customHeight="1" thickBot="1">
      <c r="A944" s="156" t="s">
        <v>123</v>
      </c>
      <c r="B944" s="157"/>
      <c r="C944" s="157"/>
      <c r="D944" s="157"/>
      <c r="E944" s="157"/>
      <c r="F944" s="157"/>
      <c r="G944" s="158"/>
      <c r="H944" s="53"/>
      <c r="K944" s="145"/>
      <c r="L944" s="145"/>
      <c r="M944" s="145"/>
      <c r="N944" s="145"/>
      <c r="O944" s="18"/>
      <c r="P944" s="147"/>
    </row>
    <row r="945" spans="1:16" ht="13.5" customHeight="1" thickBot="1">
      <c r="A945" s="127" t="s">
        <v>37</v>
      </c>
      <c r="B945" s="127" t="s">
        <v>36</v>
      </c>
      <c r="C945" s="130" t="s">
        <v>45</v>
      </c>
      <c r="D945" s="131"/>
      <c r="E945" s="131"/>
      <c r="F945" s="132"/>
      <c r="G945" s="133" t="s">
        <v>89</v>
      </c>
      <c r="H945" s="54"/>
      <c r="K945" s="145"/>
      <c r="L945" s="145"/>
      <c r="M945" s="145"/>
      <c r="N945" s="145"/>
      <c r="O945" s="18"/>
      <c r="P945" s="147"/>
    </row>
    <row r="946" spans="1:16" ht="13.5" thickBot="1">
      <c r="A946" s="128"/>
      <c r="B946" s="128"/>
      <c r="C946" s="21" t="s">
        <v>41</v>
      </c>
      <c r="D946" s="20" t="s">
        <v>42</v>
      </c>
      <c r="E946" s="20" t="s">
        <v>43</v>
      </c>
      <c r="F946" s="20" t="s">
        <v>44</v>
      </c>
      <c r="G946" s="134"/>
      <c r="H946" s="54"/>
      <c r="K946" s="145"/>
      <c r="L946" s="145"/>
      <c r="M946" s="145"/>
      <c r="N946" s="145"/>
      <c r="O946" s="18"/>
      <c r="P946" s="147"/>
    </row>
    <row r="947" spans="1:16" ht="41.25" thickBot="1">
      <c r="A947" s="129"/>
      <c r="B947" s="129"/>
      <c r="C947" s="43" t="s">
        <v>87</v>
      </c>
      <c r="D947" s="44" t="s">
        <v>47</v>
      </c>
      <c r="E947" s="44" t="s">
        <v>88</v>
      </c>
      <c r="F947" s="44" t="s">
        <v>49</v>
      </c>
      <c r="G947" s="135"/>
      <c r="H947" s="54"/>
      <c r="K947" s="146"/>
      <c r="L947" s="146"/>
      <c r="M947" s="146"/>
      <c r="N947" s="146"/>
      <c r="O947" s="32"/>
      <c r="P947" s="148"/>
    </row>
    <row r="948" spans="1:16" ht="25.5">
      <c r="A948" s="8">
        <v>1</v>
      </c>
      <c r="B948" s="9" t="s">
        <v>1</v>
      </c>
      <c r="C948" s="19"/>
      <c r="D948" s="19"/>
      <c r="E948" s="19"/>
      <c r="F948" s="19"/>
      <c r="G948" s="10">
        <f t="shared" ref="G948:G960" si="278">SUM(C948:D948)</f>
        <v>0</v>
      </c>
      <c r="H948" s="75"/>
      <c r="I948" s="51" t="str">
        <f t="shared" ref="I948:I960" si="279">IF(C948&lt;&gt;0,AND(D948&lt;C948,E948&lt;D948,F948&lt;E948),"")</f>
        <v/>
      </c>
      <c r="J948" s="4"/>
      <c r="K948" s="40" t="str">
        <f>IF(C948&lt;&gt;0,IF(AND(C948&lt;C929),"Preço Ok Coluna (A) Faixa 1","ERRO Preço Coluna (A) Faixa 1"),"Lançar Preço Coluna (A) Faixa 1")</f>
        <v>Lançar Preço Coluna (A) Faixa 1</v>
      </c>
      <c r="L948" s="40" t="str">
        <f>IF(D948&lt;&gt;0,IF(AND(D948&lt;D929),"Preço Ok Coluna (B) Faixa 1","ERRO Preço Coluna (B) Faixa 1"),"Lançar Preço Coluna (B) Faixa 1")</f>
        <v>Lançar Preço Coluna (B) Faixa 1</v>
      </c>
      <c r="M948" s="40" t="str">
        <f>IF(E948&lt;&gt;0,IF(AND(E948&lt;E929),"Preço Ok Coluna (C) Faixa 1","ERRO Preço Coluna (C) Faixa 1"),"Lançar Preço Coluna (C) Faixa 1")</f>
        <v>Lançar Preço Coluna (C) Faixa 1</v>
      </c>
      <c r="N948" s="40" t="str">
        <f>IF(F948&lt;&gt;0,IF(AND(F948&lt;F929),"Preço Ok Coluna (D) Faixa 1","ERRO Preço Coluna (D) Faixa 1"),"Lançar Preço Coluna (D) Faixa 1")</f>
        <v>Lançar Preço Coluna (D) Faixa 1</v>
      </c>
      <c r="O948" s="40"/>
      <c r="P948" s="31" t="str">
        <f>IF(F948&lt;&gt;"",IF(I948=TRUE,"Preços OK na Faixa 1","ERRO Preços na Faixa 1"),"Lançar Preços na Faixa 1")</f>
        <v>Lançar Preços na Faixa 1</v>
      </c>
    </row>
    <row r="949" spans="1:16" ht="25.5">
      <c r="A949" s="11">
        <v>2</v>
      </c>
      <c r="B949" s="12" t="s">
        <v>2</v>
      </c>
      <c r="C949" s="19"/>
      <c r="D949" s="19"/>
      <c r="E949" s="19"/>
      <c r="F949" s="19"/>
      <c r="G949" s="10">
        <f t="shared" si="278"/>
        <v>0</v>
      </c>
      <c r="H949" s="75"/>
      <c r="I949" s="51" t="str">
        <f t="shared" si="279"/>
        <v/>
      </c>
      <c r="J949" s="4"/>
      <c r="K949" s="40" t="str">
        <f>IF(C949&lt;&gt;0,IF(AND(C949&lt;C930),"Preço Ok Coluna (A) Faixa 1","ERRO Preço Coluna (A) Faixa 1"),"Lançar Preço Coluna (A) Faixa 1")</f>
        <v>Lançar Preço Coluna (A) Faixa 1</v>
      </c>
      <c r="L949" s="40" t="str">
        <f>IF(D949&lt;&gt;0,IF(AND(D949&lt;D930),"Preço Ok Coluna (B) Faixa 1","ERRO Preço Coluna (B) Faixa 1"),"Lançar Preço Coluna (B) Faixa 1")</f>
        <v>Lançar Preço Coluna (B) Faixa 1</v>
      </c>
      <c r="M949" s="40" t="str">
        <f>IF(E949&lt;&gt;0,IF(AND(E949&lt;E930),"Preço Ok Coluna (C) Faixa 1","ERRO Preço Coluna (C) Faixa 1"),"Lançar Preço Coluna (C) Faixa 1")</f>
        <v>Lançar Preço Coluna (C) Faixa 1</v>
      </c>
      <c r="N949" s="40" t="str">
        <f>IF(F949&lt;&gt;0,IF(AND(F949&lt;F930),"Preço Ok Coluna (D) Faixa 1","ERRO Preço Coluna (D) Faixa 1"),"Lançar Preço Coluna (D) Faixa 1")</f>
        <v>Lançar Preço Coluna (D) Faixa 1</v>
      </c>
      <c r="O949" s="33"/>
      <c r="P949" s="31" t="str">
        <f>IF(F949&lt;&gt;"",IF(I949=TRUE,"Preços OK na Faixa 2","ERRO Preços na Faixa 2"),"Lançar Preços na Faixa 2")</f>
        <v>Lançar Preços na Faixa 2</v>
      </c>
    </row>
    <row r="950" spans="1:16" ht="25.5">
      <c r="A950" s="11">
        <v>3</v>
      </c>
      <c r="B950" s="12" t="s">
        <v>3</v>
      </c>
      <c r="C950" s="19"/>
      <c r="D950" s="19"/>
      <c r="E950" s="19"/>
      <c r="F950" s="19"/>
      <c r="G950" s="10">
        <f t="shared" si="278"/>
        <v>0</v>
      </c>
      <c r="H950" s="75"/>
      <c r="I950" s="51" t="str">
        <f t="shared" si="279"/>
        <v/>
      </c>
      <c r="J950" s="4"/>
      <c r="K950" s="40" t="str">
        <f t="shared" ref="K950:K960" si="280">IF(C950&lt;&gt;0,IF(AND(C950&lt;C931),"Preço Ok Coluna (A) Faixa 1","ERRO Preço Coluna (A) Faixa 1"),"Lançar Preço Coluna (A) Faixa 1")</f>
        <v>Lançar Preço Coluna (A) Faixa 1</v>
      </c>
      <c r="L950" s="40" t="str">
        <f t="shared" ref="L950:L960" si="281">IF(D950&lt;&gt;0,IF(AND(D950&lt;D931),"Preço Ok Coluna (B) Faixa 1","ERRO Preço Coluna (B) Faixa 1"),"Lançar Preço Coluna (B) Faixa 1")</f>
        <v>Lançar Preço Coluna (B) Faixa 1</v>
      </c>
      <c r="M950" s="40" t="str">
        <f t="shared" ref="M950:M960" si="282">IF(E950&lt;&gt;0,IF(AND(E950&lt;E931),"Preço Ok Coluna (C) Faixa 1","ERRO Preço Coluna (C) Faixa 1"),"Lançar Preço Coluna (C) Faixa 1")</f>
        <v>Lançar Preço Coluna (C) Faixa 1</v>
      </c>
      <c r="N950" s="40" t="str">
        <f t="shared" ref="N950:N960" si="283">IF(F950&lt;&gt;0,IF(AND(F950&lt;F931),"Preço Ok Coluna (D) Faixa 1","ERRO Preço Coluna (D) Faixa 1"),"Lançar Preço Coluna (D) Faixa 1")</f>
        <v>Lançar Preço Coluna (D) Faixa 1</v>
      </c>
      <c r="O950" s="33"/>
      <c r="P950" s="31" t="str">
        <f>IF(F950&lt;&gt;"",IF(I950=TRUE,"Preços OK na Faixa 3","ERRO Preços na Faixa 3"),"Lançar Preços na Faixa 3")</f>
        <v>Lançar Preços na Faixa 3</v>
      </c>
    </row>
    <row r="951" spans="1:16" ht="25.5">
      <c r="A951" s="11">
        <v>4</v>
      </c>
      <c r="B951" s="12" t="s">
        <v>4</v>
      </c>
      <c r="C951" s="19"/>
      <c r="D951" s="19"/>
      <c r="E951" s="19"/>
      <c r="F951" s="19"/>
      <c r="G951" s="10">
        <f t="shared" si="278"/>
        <v>0</v>
      </c>
      <c r="H951" s="75"/>
      <c r="I951" s="51" t="str">
        <f t="shared" si="279"/>
        <v/>
      </c>
      <c r="J951" s="4"/>
      <c r="K951" s="40" t="str">
        <f t="shared" si="280"/>
        <v>Lançar Preço Coluna (A) Faixa 1</v>
      </c>
      <c r="L951" s="40" t="str">
        <f t="shared" si="281"/>
        <v>Lançar Preço Coluna (B) Faixa 1</v>
      </c>
      <c r="M951" s="40" t="str">
        <f t="shared" si="282"/>
        <v>Lançar Preço Coluna (C) Faixa 1</v>
      </c>
      <c r="N951" s="40" t="str">
        <f t="shared" si="283"/>
        <v>Lançar Preço Coluna (D) Faixa 1</v>
      </c>
      <c r="O951" s="33"/>
      <c r="P951" s="31" t="str">
        <f>IF(F951&lt;&gt;"",IF(I951=TRUE,"Preços OK na Faixa 4","ERRO Preços na Faixa 4"),"Lançar Preços na Faixa 4")</f>
        <v>Lançar Preços na Faixa 4</v>
      </c>
    </row>
    <row r="952" spans="1:16" ht="25.5">
      <c r="A952" s="14">
        <v>5</v>
      </c>
      <c r="B952" s="15" t="s">
        <v>5</v>
      </c>
      <c r="C952" s="19"/>
      <c r="D952" s="19"/>
      <c r="E952" s="19"/>
      <c r="F952" s="19"/>
      <c r="G952" s="10">
        <f t="shared" si="278"/>
        <v>0</v>
      </c>
      <c r="H952" s="75"/>
      <c r="I952" s="51" t="str">
        <f t="shared" si="279"/>
        <v/>
      </c>
      <c r="J952" s="4"/>
      <c r="K952" s="40" t="str">
        <f t="shared" si="280"/>
        <v>Lançar Preço Coluna (A) Faixa 1</v>
      </c>
      <c r="L952" s="40" t="str">
        <f t="shared" si="281"/>
        <v>Lançar Preço Coluna (B) Faixa 1</v>
      </c>
      <c r="M952" s="40" t="str">
        <f t="shared" si="282"/>
        <v>Lançar Preço Coluna (C) Faixa 1</v>
      </c>
      <c r="N952" s="40" t="str">
        <f t="shared" si="283"/>
        <v>Lançar Preço Coluna (D) Faixa 1</v>
      </c>
      <c r="O952" s="33"/>
      <c r="P952" s="31" t="str">
        <f>IF(F952&lt;&gt;"",IF(I952=TRUE,"Preços OK na Faixa 5","ERRO Preços na Faixa 5"),"Lançar Preços na Faixa 5")</f>
        <v>Lançar Preços na Faixa 5</v>
      </c>
    </row>
    <row r="953" spans="1:16" ht="25.5">
      <c r="A953" s="11">
        <v>6</v>
      </c>
      <c r="B953" s="12" t="s">
        <v>6</v>
      </c>
      <c r="C953" s="19"/>
      <c r="D953" s="19"/>
      <c r="E953" s="19"/>
      <c r="F953" s="19"/>
      <c r="G953" s="10">
        <f t="shared" si="278"/>
        <v>0</v>
      </c>
      <c r="H953" s="75"/>
      <c r="I953" s="51" t="str">
        <f t="shared" si="279"/>
        <v/>
      </c>
      <c r="J953" s="4"/>
      <c r="K953" s="40" t="str">
        <f t="shared" si="280"/>
        <v>Lançar Preço Coluna (A) Faixa 1</v>
      </c>
      <c r="L953" s="40" t="str">
        <f t="shared" si="281"/>
        <v>Lançar Preço Coluna (B) Faixa 1</v>
      </c>
      <c r="M953" s="40" t="str">
        <f t="shared" si="282"/>
        <v>Lançar Preço Coluna (C) Faixa 1</v>
      </c>
      <c r="N953" s="40" t="str">
        <f t="shared" si="283"/>
        <v>Lançar Preço Coluna (D) Faixa 1</v>
      </c>
      <c r="O953" s="33"/>
      <c r="P953" s="31" t="str">
        <f>IF(F953&lt;&gt;"",IF(I953=TRUE,"Preços OK na Faixa 6","ERRO Preços na Faixa 6"),"Lançar Preços na Faixa 6")</f>
        <v>Lançar Preços na Faixa 6</v>
      </c>
    </row>
    <row r="954" spans="1:16" ht="25.5">
      <c r="A954" s="11">
        <v>7</v>
      </c>
      <c r="B954" s="12" t="s">
        <v>7</v>
      </c>
      <c r="C954" s="19"/>
      <c r="D954" s="19"/>
      <c r="E954" s="19"/>
      <c r="F954" s="19"/>
      <c r="G954" s="10">
        <f t="shared" si="278"/>
        <v>0</v>
      </c>
      <c r="H954" s="75"/>
      <c r="I954" s="51" t="str">
        <f t="shared" si="279"/>
        <v/>
      </c>
      <c r="J954" s="4"/>
      <c r="K954" s="40" t="str">
        <f t="shared" si="280"/>
        <v>Lançar Preço Coluna (A) Faixa 1</v>
      </c>
      <c r="L954" s="40" t="str">
        <f t="shared" si="281"/>
        <v>Lançar Preço Coluna (B) Faixa 1</v>
      </c>
      <c r="M954" s="40" t="str">
        <f t="shared" si="282"/>
        <v>Lançar Preço Coluna (C) Faixa 1</v>
      </c>
      <c r="N954" s="40" t="str">
        <f t="shared" si="283"/>
        <v>Lançar Preço Coluna (D) Faixa 1</v>
      </c>
      <c r="O954" s="33"/>
      <c r="P954" s="31" t="str">
        <f>IF(F954&lt;&gt;"",IF(I954=TRUE,"Preços OK na Faixa 7","ERRO Preços na Faixa 7"),"Lançar Preços na Faixa 7")</f>
        <v>Lançar Preços na Faixa 7</v>
      </c>
    </row>
    <row r="955" spans="1:16" ht="25.5">
      <c r="A955" s="11">
        <v>8</v>
      </c>
      <c r="B955" s="12" t="s">
        <v>8</v>
      </c>
      <c r="C955" s="19"/>
      <c r="D955" s="19"/>
      <c r="E955" s="19"/>
      <c r="F955" s="19"/>
      <c r="G955" s="10">
        <f t="shared" si="278"/>
        <v>0</v>
      </c>
      <c r="H955" s="75"/>
      <c r="I955" s="51" t="str">
        <f t="shared" si="279"/>
        <v/>
      </c>
      <c r="J955" s="4"/>
      <c r="K955" s="40" t="str">
        <f t="shared" si="280"/>
        <v>Lançar Preço Coluna (A) Faixa 1</v>
      </c>
      <c r="L955" s="40" t="str">
        <f t="shared" si="281"/>
        <v>Lançar Preço Coluna (B) Faixa 1</v>
      </c>
      <c r="M955" s="40" t="str">
        <f t="shared" si="282"/>
        <v>Lançar Preço Coluna (C) Faixa 1</v>
      </c>
      <c r="N955" s="40" t="str">
        <f t="shared" si="283"/>
        <v>Lançar Preço Coluna (D) Faixa 1</v>
      </c>
      <c r="O955" s="33"/>
      <c r="P955" s="31" t="str">
        <f>IF(F955&lt;&gt;"",IF(I955=TRUE,"Preços OK na Faixa 8","ERRO Preços na Faixa 8"),"Lançar Preços na Faixa 8")</f>
        <v>Lançar Preços na Faixa 8</v>
      </c>
    </row>
    <row r="956" spans="1:16" ht="25.5">
      <c r="A956" s="11">
        <v>9</v>
      </c>
      <c r="B956" s="12" t="s">
        <v>9</v>
      </c>
      <c r="C956" s="19"/>
      <c r="D956" s="19"/>
      <c r="E956" s="19"/>
      <c r="F956" s="19"/>
      <c r="G956" s="10">
        <f t="shared" si="278"/>
        <v>0</v>
      </c>
      <c r="H956" s="75"/>
      <c r="I956" s="51" t="str">
        <f t="shared" si="279"/>
        <v/>
      </c>
      <c r="J956" s="4"/>
      <c r="K956" s="40" t="str">
        <f t="shared" si="280"/>
        <v>Lançar Preço Coluna (A) Faixa 1</v>
      </c>
      <c r="L956" s="40" t="str">
        <f t="shared" si="281"/>
        <v>Lançar Preço Coluna (B) Faixa 1</v>
      </c>
      <c r="M956" s="40" t="str">
        <f t="shared" si="282"/>
        <v>Lançar Preço Coluna (C) Faixa 1</v>
      </c>
      <c r="N956" s="40" t="str">
        <f t="shared" si="283"/>
        <v>Lançar Preço Coluna (D) Faixa 1</v>
      </c>
      <c r="O956" s="33"/>
      <c r="P956" s="31" t="str">
        <f>IF(F956&lt;&gt;"",IF(I956=TRUE,"Preços OK na Faixa 9","ERRO Preços na Faixa 9"),"Lançar Preços na Faixa 9")</f>
        <v>Lançar Preços na Faixa 9</v>
      </c>
    </row>
    <row r="957" spans="1:16" ht="25.5">
      <c r="A957" s="11">
        <v>10</v>
      </c>
      <c r="B957" s="12" t="s">
        <v>10</v>
      </c>
      <c r="C957" s="19"/>
      <c r="D957" s="19"/>
      <c r="E957" s="19"/>
      <c r="F957" s="19"/>
      <c r="G957" s="10">
        <f t="shared" si="278"/>
        <v>0</v>
      </c>
      <c r="H957" s="75"/>
      <c r="I957" s="51" t="str">
        <f t="shared" si="279"/>
        <v/>
      </c>
      <c r="J957" s="4"/>
      <c r="K957" s="40" t="str">
        <f t="shared" si="280"/>
        <v>Lançar Preço Coluna (A) Faixa 1</v>
      </c>
      <c r="L957" s="40" t="str">
        <f t="shared" si="281"/>
        <v>Lançar Preço Coluna (B) Faixa 1</v>
      </c>
      <c r="M957" s="40" t="str">
        <f t="shared" si="282"/>
        <v>Lançar Preço Coluna (C) Faixa 1</v>
      </c>
      <c r="N957" s="40" t="str">
        <f t="shared" si="283"/>
        <v>Lançar Preço Coluna (D) Faixa 1</v>
      </c>
      <c r="O957" s="33"/>
      <c r="P957" s="31" t="str">
        <f>IF(F957&lt;&gt;"",IF(I957=TRUE,"Preços OK na Faixa 10","ERRO Preços na Faixa 10"),"Lançar Preços na Faixa 10")</f>
        <v>Lançar Preços na Faixa 10</v>
      </c>
    </row>
    <row r="958" spans="1:16" ht="25.5">
      <c r="A958" s="11">
        <v>11</v>
      </c>
      <c r="B958" s="12" t="s">
        <v>11</v>
      </c>
      <c r="C958" s="19"/>
      <c r="D958" s="19"/>
      <c r="E958" s="19"/>
      <c r="F958" s="19"/>
      <c r="G958" s="10">
        <f t="shared" si="278"/>
        <v>0</v>
      </c>
      <c r="H958" s="75"/>
      <c r="I958" s="51" t="str">
        <f t="shared" si="279"/>
        <v/>
      </c>
      <c r="J958" s="4"/>
      <c r="K958" s="40" t="str">
        <f t="shared" si="280"/>
        <v>Lançar Preço Coluna (A) Faixa 1</v>
      </c>
      <c r="L958" s="40" t="str">
        <f t="shared" si="281"/>
        <v>Lançar Preço Coluna (B) Faixa 1</v>
      </c>
      <c r="M958" s="40" t="str">
        <f t="shared" si="282"/>
        <v>Lançar Preço Coluna (C) Faixa 1</v>
      </c>
      <c r="N958" s="40" t="str">
        <f t="shared" si="283"/>
        <v>Lançar Preço Coluna (D) Faixa 1</v>
      </c>
      <c r="O958" s="33"/>
      <c r="P958" s="31" t="str">
        <f>IF(F958&lt;&gt;"",IF(I958=TRUE,"Preços OK na Faixa 11","ERRO Preços na Faixa 11"),"Lançar Preços na Faixa 11")</f>
        <v>Lançar Preços na Faixa 11</v>
      </c>
    </row>
    <row r="959" spans="1:16" ht="25.5">
      <c r="A959" s="11">
        <v>12</v>
      </c>
      <c r="B959" s="12" t="s">
        <v>12</v>
      </c>
      <c r="C959" s="19"/>
      <c r="D959" s="19"/>
      <c r="E959" s="19"/>
      <c r="F959" s="19"/>
      <c r="G959" s="10">
        <f t="shared" si="278"/>
        <v>0</v>
      </c>
      <c r="H959" s="75"/>
      <c r="I959" s="51" t="str">
        <f t="shared" si="279"/>
        <v/>
      </c>
      <c r="J959" s="4"/>
      <c r="K959" s="40" t="str">
        <f t="shared" si="280"/>
        <v>Lançar Preço Coluna (A) Faixa 1</v>
      </c>
      <c r="L959" s="40" t="str">
        <f t="shared" si="281"/>
        <v>Lançar Preço Coluna (B) Faixa 1</v>
      </c>
      <c r="M959" s="40" t="str">
        <f t="shared" si="282"/>
        <v>Lançar Preço Coluna (C) Faixa 1</v>
      </c>
      <c r="N959" s="40" t="str">
        <f t="shared" si="283"/>
        <v>Lançar Preço Coluna (D) Faixa 1</v>
      </c>
      <c r="O959" s="33"/>
      <c r="P959" s="36" t="str">
        <f>IF(F959&lt;&gt;"",IF(I959=TRUE,"Preços OK na Faixa 12","ERRO Preços na Faixa 12"),"Lançar Preços na Faixa 12")</f>
        <v>Lançar Preços na Faixa 12</v>
      </c>
    </row>
    <row r="960" spans="1:16" ht="26.25" thickBot="1">
      <c r="A960" s="46">
        <v>13</v>
      </c>
      <c r="B960" s="47" t="s">
        <v>13</v>
      </c>
      <c r="C960" s="48"/>
      <c r="D960" s="48"/>
      <c r="E960" s="48"/>
      <c r="F960" s="48"/>
      <c r="G960" s="49">
        <f t="shared" si="278"/>
        <v>0</v>
      </c>
      <c r="H960" s="75">
        <f>SUM(G948:G960)</f>
        <v>0</v>
      </c>
      <c r="I960" s="51" t="str">
        <f t="shared" si="279"/>
        <v/>
      </c>
      <c r="J960" s="4"/>
      <c r="K960" s="40" t="str">
        <f t="shared" si="280"/>
        <v>Lançar Preço Coluna (A) Faixa 1</v>
      </c>
      <c r="L960" s="40" t="str">
        <f t="shared" si="281"/>
        <v>Lançar Preço Coluna (B) Faixa 1</v>
      </c>
      <c r="M960" s="40" t="str">
        <f t="shared" si="282"/>
        <v>Lançar Preço Coluna (C) Faixa 1</v>
      </c>
      <c r="N960" s="40" t="str">
        <f t="shared" si="283"/>
        <v>Lançar Preço Coluna (D) Faixa 1</v>
      </c>
      <c r="O960" s="39"/>
      <c r="P960" s="36" t="str">
        <f>IF(F960&lt;&gt;"",IF(I960=TRUE,"Preços OK na Faixa 13","ERRO Preços na Faixa 13"),"Lançar Preços na Faixa 13")</f>
        <v>Lançar Preços na Faixa 13</v>
      </c>
    </row>
    <row r="961" spans="1:16" ht="21.75" customHeight="1" thickBot="1">
      <c r="A961" s="6"/>
      <c r="B961" s="4"/>
      <c r="C961" s="4"/>
      <c r="D961" s="4"/>
      <c r="E961" s="4"/>
      <c r="F961" s="4"/>
      <c r="G961" s="4"/>
      <c r="H961" s="74"/>
      <c r="L961" s="1"/>
    </row>
    <row r="962" spans="1:16" s="63" customFormat="1" ht="30.75" customHeight="1" thickBot="1">
      <c r="A962" s="160" t="s">
        <v>81</v>
      </c>
      <c r="B962" s="161"/>
      <c r="C962" s="161"/>
      <c r="D962" s="161"/>
      <c r="E962" s="162"/>
      <c r="F962" s="162"/>
      <c r="G962" s="163"/>
      <c r="H962" s="58"/>
      <c r="I962" s="62"/>
      <c r="J962" s="64"/>
      <c r="K962" s="145" t="s">
        <v>50</v>
      </c>
      <c r="L962" s="145"/>
      <c r="M962" s="145"/>
      <c r="N962" s="145"/>
      <c r="O962" s="61"/>
      <c r="P962" s="147" t="s">
        <v>51</v>
      </c>
    </row>
    <row r="963" spans="1:16" ht="75" customHeight="1" thickBot="1">
      <c r="A963" s="156" t="s">
        <v>124</v>
      </c>
      <c r="B963" s="157"/>
      <c r="C963" s="157"/>
      <c r="D963" s="157"/>
      <c r="E963" s="157"/>
      <c r="F963" s="157"/>
      <c r="G963" s="158"/>
      <c r="H963" s="53"/>
      <c r="K963" s="145"/>
      <c r="L963" s="145"/>
      <c r="M963" s="145"/>
      <c r="N963" s="145"/>
      <c r="O963" s="18"/>
      <c r="P963" s="147"/>
    </row>
    <row r="964" spans="1:16" ht="13.5" customHeight="1" thickBot="1">
      <c r="A964" s="127" t="s">
        <v>37</v>
      </c>
      <c r="B964" s="127" t="s">
        <v>36</v>
      </c>
      <c r="C964" s="130" t="s">
        <v>45</v>
      </c>
      <c r="D964" s="131"/>
      <c r="E964" s="131"/>
      <c r="F964" s="132"/>
      <c r="G964" s="133" t="s">
        <v>89</v>
      </c>
      <c r="H964" s="54"/>
      <c r="K964" s="145"/>
      <c r="L964" s="145"/>
      <c r="M964" s="145"/>
      <c r="N964" s="145"/>
      <c r="O964" s="18"/>
      <c r="P964" s="147"/>
    </row>
    <row r="965" spans="1:16" ht="13.5" thickBot="1">
      <c r="A965" s="128"/>
      <c r="B965" s="128"/>
      <c r="C965" s="21" t="s">
        <v>41</v>
      </c>
      <c r="D965" s="20" t="s">
        <v>42</v>
      </c>
      <c r="E965" s="20" t="s">
        <v>43</v>
      </c>
      <c r="F965" s="20" t="s">
        <v>44</v>
      </c>
      <c r="G965" s="134"/>
      <c r="H965" s="54"/>
      <c r="K965" s="145"/>
      <c r="L965" s="145"/>
      <c r="M965" s="145"/>
      <c r="N965" s="145"/>
      <c r="O965" s="18"/>
      <c r="P965" s="147"/>
    </row>
    <row r="966" spans="1:16" ht="41.25" thickBot="1">
      <c r="A966" s="129"/>
      <c r="B966" s="129"/>
      <c r="C966" s="43" t="s">
        <v>87</v>
      </c>
      <c r="D966" s="44" t="s">
        <v>47</v>
      </c>
      <c r="E966" s="44" t="s">
        <v>88</v>
      </c>
      <c r="F966" s="44" t="s">
        <v>49</v>
      </c>
      <c r="G966" s="135"/>
      <c r="H966" s="54"/>
      <c r="K966" s="146"/>
      <c r="L966" s="146"/>
      <c r="M966" s="146"/>
      <c r="N966" s="146"/>
      <c r="O966" s="32"/>
      <c r="P966" s="148"/>
    </row>
    <row r="967" spans="1:16" ht="25.5">
      <c r="A967" s="8">
        <v>1</v>
      </c>
      <c r="B967" s="9" t="s">
        <v>1</v>
      </c>
      <c r="C967" s="19"/>
      <c r="D967" s="19"/>
      <c r="E967" s="19"/>
      <c r="F967" s="19"/>
      <c r="G967" s="10">
        <f t="shared" ref="G967:G979" si="284">SUM(C967:D967)</f>
        <v>0</v>
      </c>
      <c r="H967" s="75"/>
      <c r="I967" s="51" t="str">
        <f t="shared" ref="I967:I979" si="285">IF(C967&lt;&gt;0,AND(D967&lt;C967,E967&lt;D967,F967&lt;E967),"")</f>
        <v/>
      </c>
      <c r="J967" s="4"/>
      <c r="K967" s="40" t="str">
        <f>IF(C967&lt;&gt;0,IF(AND(C967&lt;C948),"Preço Ok Coluna (A) Faixa 1","ERRO Preço Coluna (A) Faixa 1"),"Lançar Preço Coluna (A) Faixa 1")</f>
        <v>Lançar Preço Coluna (A) Faixa 1</v>
      </c>
      <c r="L967" s="40" t="str">
        <f>IF(D967&lt;&gt;0,IF(AND(D967&lt;D948),"Preço Ok Coluna (B) Faixa 1","ERRO Preço Coluna (B) Faixa 1"),"Lançar Preço Coluna (B) Faixa 1")</f>
        <v>Lançar Preço Coluna (B) Faixa 1</v>
      </c>
      <c r="M967" s="40" t="str">
        <f>IF(E967&lt;&gt;0,IF(AND(E967&lt;E948),"Preço Ok Coluna (C) Faixa 1","ERRO Preço Coluna (C) Faixa 1"),"Lançar Preço Coluna (C) Faixa 1")</f>
        <v>Lançar Preço Coluna (C) Faixa 1</v>
      </c>
      <c r="N967" s="40" t="str">
        <f>IF(F967&lt;&gt;0,IF(AND(F967&lt;F948),"Preço Ok Coluna (D) Faixa 1","ERRO Preço Coluna (D) Faixa 1"),"Lançar Preço Coluna (D) Faixa 1")</f>
        <v>Lançar Preço Coluna (D) Faixa 1</v>
      </c>
      <c r="O967" s="40"/>
      <c r="P967" s="31" t="str">
        <f>IF(F967&lt;&gt;"",IF(I967=TRUE,"Preços OK na Faixa 1","ERRO Preços na Faixa 1"),"Lançar Preços na Faixa 1")</f>
        <v>Lançar Preços na Faixa 1</v>
      </c>
    </row>
    <row r="968" spans="1:16" ht="25.5">
      <c r="A968" s="11">
        <v>2</v>
      </c>
      <c r="B968" s="12" t="s">
        <v>2</v>
      </c>
      <c r="C968" s="19"/>
      <c r="D968" s="19"/>
      <c r="E968" s="19"/>
      <c r="F968" s="19"/>
      <c r="G968" s="10">
        <f t="shared" si="284"/>
        <v>0</v>
      </c>
      <c r="H968" s="75"/>
      <c r="I968" s="51" t="str">
        <f t="shared" si="285"/>
        <v/>
      </c>
      <c r="J968" s="4"/>
      <c r="K968" s="40" t="str">
        <f>IF(C968&lt;&gt;0,IF(AND(C968&lt;C949),"Preço Ok Coluna (A) Faixa 1","ERRO Preço Coluna (A) Faixa 1"),"Lançar Preço Coluna (A) Faixa 1")</f>
        <v>Lançar Preço Coluna (A) Faixa 1</v>
      </c>
      <c r="L968" s="40" t="str">
        <f>IF(D968&lt;&gt;0,IF(AND(D968&lt;D949),"Preço Ok Coluna (B) Faixa 1","ERRO Preço Coluna (B) Faixa 1"),"Lançar Preço Coluna (B) Faixa 1")</f>
        <v>Lançar Preço Coluna (B) Faixa 1</v>
      </c>
      <c r="M968" s="40" t="str">
        <f>IF(E968&lt;&gt;0,IF(AND(E968&lt;E949),"Preço Ok Coluna (C) Faixa 1","ERRO Preço Coluna (C) Faixa 1"),"Lançar Preço Coluna (C) Faixa 1")</f>
        <v>Lançar Preço Coluna (C) Faixa 1</v>
      </c>
      <c r="N968" s="40" t="str">
        <f>IF(F968&lt;&gt;0,IF(AND(F968&lt;F949),"Preço Ok Coluna (D) Faixa 1","ERRO Preço Coluna (D) Faixa 1"),"Lançar Preço Coluna (D) Faixa 1")</f>
        <v>Lançar Preço Coluna (D) Faixa 1</v>
      </c>
      <c r="O968" s="33"/>
      <c r="P968" s="31" t="str">
        <f>IF(F968&lt;&gt;"",IF(I968=TRUE,"Preços OK na Faixa 2","ERRO Preços na Faixa 2"),"Lançar Preços na Faixa 2")</f>
        <v>Lançar Preços na Faixa 2</v>
      </c>
    </row>
    <row r="969" spans="1:16" ht="25.5">
      <c r="A969" s="11">
        <v>3</v>
      </c>
      <c r="B969" s="12" t="s">
        <v>3</v>
      </c>
      <c r="C969" s="19"/>
      <c r="D969" s="19"/>
      <c r="E969" s="19"/>
      <c r="F969" s="19"/>
      <c r="G969" s="10">
        <f t="shared" si="284"/>
        <v>0</v>
      </c>
      <c r="H969" s="75"/>
      <c r="I969" s="51" t="str">
        <f t="shared" si="285"/>
        <v/>
      </c>
      <c r="J969" s="4"/>
      <c r="K969" s="40" t="str">
        <f t="shared" ref="K969:K979" si="286">IF(C969&lt;&gt;0,IF(AND(C969&lt;C950),"Preço Ok Coluna (A) Faixa 1","ERRO Preço Coluna (A) Faixa 1"),"Lançar Preço Coluna (A) Faixa 1")</f>
        <v>Lançar Preço Coluna (A) Faixa 1</v>
      </c>
      <c r="L969" s="40" t="str">
        <f t="shared" ref="L969:L979" si="287">IF(D969&lt;&gt;0,IF(AND(D969&lt;D950),"Preço Ok Coluna (B) Faixa 1","ERRO Preço Coluna (B) Faixa 1"),"Lançar Preço Coluna (B) Faixa 1")</f>
        <v>Lançar Preço Coluna (B) Faixa 1</v>
      </c>
      <c r="M969" s="40" t="str">
        <f t="shared" ref="M969:M979" si="288">IF(E969&lt;&gt;0,IF(AND(E969&lt;E950),"Preço Ok Coluna (C) Faixa 1","ERRO Preço Coluna (C) Faixa 1"),"Lançar Preço Coluna (C) Faixa 1")</f>
        <v>Lançar Preço Coluna (C) Faixa 1</v>
      </c>
      <c r="N969" s="40" t="str">
        <f t="shared" ref="N969:N979" si="289">IF(F969&lt;&gt;0,IF(AND(F969&lt;F950),"Preço Ok Coluna (D) Faixa 1","ERRO Preço Coluna (D) Faixa 1"),"Lançar Preço Coluna (D) Faixa 1")</f>
        <v>Lançar Preço Coluna (D) Faixa 1</v>
      </c>
      <c r="O969" s="33"/>
      <c r="P969" s="31" t="str">
        <f>IF(F969&lt;&gt;"",IF(I969=TRUE,"Preços OK na Faixa 3","ERRO Preços na Faixa 3"),"Lançar Preços na Faixa 3")</f>
        <v>Lançar Preços na Faixa 3</v>
      </c>
    </row>
    <row r="970" spans="1:16" ht="25.5">
      <c r="A970" s="11">
        <v>4</v>
      </c>
      <c r="B970" s="12" t="s">
        <v>4</v>
      </c>
      <c r="C970" s="19"/>
      <c r="D970" s="19"/>
      <c r="E970" s="19"/>
      <c r="F970" s="19"/>
      <c r="G970" s="10">
        <f t="shared" si="284"/>
        <v>0</v>
      </c>
      <c r="H970" s="75"/>
      <c r="I970" s="51" t="str">
        <f t="shared" si="285"/>
        <v/>
      </c>
      <c r="J970" s="4"/>
      <c r="K970" s="40" t="str">
        <f t="shared" si="286"/>
        <v>Lançar Preço Coluna (A) Faixa 1</v>
      </c>
      <c r="L970" s="40" t="str">
        <f t="shared" si="287"/>
        <v>Lançar Preço Coluna (B) Faixa 1</v>
      </c>
      <c r="M970" s="40" t="str">
        <f t="shared" si="288"/>
        <v>Lançar Preço Coluna (C) Faixa 1</v>
      </c>
      <c r="N970" s="40" t="str">
        <f t="shared" si="289"/>
        <v>Lançar Preço Coluna (D) Faixa 1</v>
      </c>
      <c r="O970" s="33"/>
      <c r="P970" s="31" t="str">
        <f>IF(F970&lt;&gt;"",IF(I970=TRUE,"Preços OK na Faixa 4","ERRO Preços na Faixa 4"),"Lançar Preços na Faixa 4")</f>
        <v>Lançar Preços na Faixa 4</v>
      </c>
    </row>
    <row r="971" spans="1:16" ht="25.5">
      <c r="A971" s="11">
        <v>5</v>
      </c>
      <c r="B971" s="12" t="s">
        <v>5</v>
      </c>
      <c r="C971" s="19"/>
      <c r="D971" s="19"/>
      <c r="E971" s="19"/>
      <c r="F971" s="19"/>
      <c r="G971" s="10">
        <f t="shared" si="284"/>
        <v>0</v>
      </c>
      <c r="H971" s="75"/>
      <c r="I971" s="51" t="str">
        <f t="shared" si="285"/>
        <v/>
      </c>
      <c r="J971" s="4"/>
      <c r="K971" s="40" t="str">
        <f t="shared" si="286"/>
        <v>Lançar Preço Coluna (A) Faixa 1</v>
      </c>
      <c r="L971" s="40" t="str">
        <f t="shared" si="287"/>
        <v>Lançar Preço Coluna (B) Faixa 1</v>
      </c>
      <c r="M971" s="40" t="str">
        <f t="shared" si="288"/>
        <v>Lançar Preço Coluna (C) Faixa 1</v>
      </c>
      <c r="N971" s="40" t="str">
        <f t="shared" si="289"/>
        <v>Lançar Preço Coluna (D) Faixa 1</v>
      </c>
      <c r="O971" s="33"/>
      <c r="P971" s="31" t="str">
        <f>IF(F971&lt;&gt;"",IF(I971=TRUE,"Preços OK na Faixa 5","ERRO Preços na Faixa 5"),"Lançar Preços na Faixa 5")</f>
        <v>Lançar Preços na Faixa 5</v>
      </c>
    </row>
    <row r="972" spans="1:16" ht="25.5">
      <c r="A972" s="11">
        <v>6</v>
      </c>
      <c r="B972" s="12" t="s">
        <v>6</v>
      </c>
      <c r="C972" s="19"/>
      <c r="D972" s="19"/>
      <c r="E972" s="19"/>
      <c r="F972" s="19"/>
      <c r="G972" s="10">
        <f t="shared" si="284"/>
        <v>0</v>
      </c>
      <c r="H972" s="75"/>
      <c r="I972" s="51" t="str">
        <f t="shared" si="285"/>
        <v/>
      </c>
      <c r="J972" s="4"/>
      <c r="K972" s="40" t="str">
        <f t="shared" si="286"/>
        <v>Lançar Preço Coluna (A) Faixa 1</v>
      </c>
      <c r="L972" s="40" t="str">
        <f t="shared" si="287"/>
        <v>Lançar Preço Coluna (B) Faixa 1</v>
      </c>
      <c r="M972" s="40" t="str">
        <f t="shared" si="288"/>
        <v>Lançar Preço Coluna (C) Faixa 1</v>
      </c>
      <c r="N972" s="40" t="str">
        <f t="shared" si="289"/>
        <v>Lançar Preço Coluna (D) Faixa 1</v>
      </c>
      <c r="O972" s="33"/>
      <c r="P972" s="31" t="str">
        <f>IF(F972&lt;&gt;"",IF(I972=TRUE,"Preços OK na Faixa 6","ERRO Preços na Faixa 6"),"Lançar Preços na Faixa 6")</f>
        <v>Lançar Preços na Faixa 6</v>
      </c>
    </row>
    <row r="973" spans="1:16" ht="25.5">
      <c r="A973" s="11">
        <v>7</v>
      </c>
      <c r="B973" s="12" t="s">
        <v>7</v>
      </c>
      <c r="C973" s="19"/>
      <c r="D973" s="19"/>
      <c r="E973" s="19"/>
      <c r="F973" s="19"/>
      <c r="G973" s="10">
        <f t="shared" si="284"/>
        <v>0</v>
      </c>
      <c r="H973" s="75"/>
      <c r="I973" s="51" t="str">
        <f t="shared" si="285"/>
        <v/>
      </c>
      <c r="J973" s="4"/>
      <c r="K973" s="40" t="str">
        <f t="shared" si="286"/>
        <v>Lançar Preço Coluna (A) Faixa 1</v>
      </c>
      <c r="L973" s="40" t="str">
        <f t="shared" si="287"/>
        <v>Lançar Preço Coluna (B) Faixa 1</v>
      </c>
      <c r="M973" s="40" t="str">
        <f t="shared" si="288"/>
        <v>Lançar Preço Coluna (C) Faixa 1</v>
      </c>
      <c r="N973" s="40" t="str">
        <f t="shared" si="289"/>
        <v>Lançar Preço Coluna (D) Faixa 1</v>
      </c>
      <c r="O973" s="33"/>
      <c r="P973" s="31" t="str">
        <f>IF(F973&lt;&gt;"",IF(I973=TRUE,"Preços OK na Faixa 7","ERRO Preços na Faixa 7"),"Lançar Preços na Faixa 7")</f>
        <v>Lançar Preços na Faixa 7</v>
      </c>
    </row>
    <row r="974" spans="1:16" ht="25.5">
      <c r="A974" s="11">
        <v>8</v>
      </c>
      <c r="B974" s="12" t="s">
        <v>8</v>
      </c>
      <c r="C974" s="19"/>
      <c r="D974" s="19"/>
      <c r="E974" s="19"/>
      <c r="F974" s="19"/>
      <c r="G974" s="10">
        <f t="shared" si="284"/>
        <v>0</v>
      </c>
      <c r="H974" s="75"/>
      <c r="I974" s="51" t="str">
        <f t="shared" si="285"/>
        <v/>
      </c>
      <c r="J974" s="4"/>
      <c r="K974" s="40" t="str">
        <f t="shared" si="286"/>
        <v>Lançar Preço Coluna (A) Faixa 1</v>
      </c>
      <c r="L974" s="40" t="str">
        <f t="shared" si="287"/>
        <v>Lançar Preço Coluna (B) Faixa 1</v>
      </c>
      <c r="M974" s="40" t="str">
        <f t="shared" si="288"/>
        <v>Lançar Preço Coluna (C) Faixa 1</v>
      </c>
      <c r="N974" s="40" t="str">
        <f t="shared" si="289"/>
        <v>Lançar Preço Coluna (D) Faixa 1</v>
      </c>
      <c r="O974" s="33"/>
      <c r="P974" s="31" t="str">
        <f>IF(F974&lt;&gt;"",IF(I974=TRUE,"Preços OK na Faixa 8","ERRO Preços na Faixa 8"),"Lançar Preços na Faixa 8")</f>
        <v>Lançar Preços na Faixa 8</v>
      </c>
    </row>
    <row r="975" spans="1:16" ht="25.5">
      <c r="A975" s="11">
        <v>9</v>
      </c>
      <c r="B975" s="12" t="s">
        <v>9</v>
      </c>
      <c r="C975" s="19"/>
      <c r="D975" s="19"/>
      <c r="E975" s="19"/>
      <c r="F975" s="19"/>
      <c r="G975" s="10">
        <f t="shared" si="284"/>
        <v>0</v>
      </c>
      <c r="H975" s="75"/>
      <c r="I975" s="51" t="str">
        <f t="shared" si="285"/>
        <v/>
      </c>
      <c r="J975" s="4"/>
      <c r="K975" s="40" t="str">
        <f t="shared" si="286"/>
        <v>Lançar Preço Coluna (A) Faixa 1</v>
      </c>
      <c r="L975" s="40" t="str">
        <f t="shared" si="287"/>
        <v>Lançar Preço Coluna (B) Faixa 1</v>
      </c>
      <c r="M975" s="40" t="str">
        <f t="shared" si="288"/>
        <v>Lançar Preço Coluna (C) Faixa 1</v>
      </c>
      <c r="N975" s="40" t="str">
        <f t="shared" si="289"/>
        <v>Lançar Preço Coluna (D) Faixa 1</v>
      </c>
      <c r="O975" s="33"/>
      <c r="P975" s="31" t="str">
        <f>IF(F975&lt;&gt;"",IF(I975=TRUE,"Preços OK na Faixa 9","ERRO Preços na Faixa 9"),"Lançar Preços na Faixa 9")</f>
        <v>Lançar Preços na Faixa 9</v>
      </c>
    </row>
    <row r="976" spans="1:16" ht="25.5">
      <c r="A976" s="11">
        <v>10</v>
      </c>
      <c r="B976" s="12" t="s">
        <v>10</v>
      </c>
      <c r="C976" s="19"/>
      <c r="D976" s="19"/>
      <c r="E976" s="19"/>
      <c r="F976" s="19"/>
      <c r="G976" s="10">
        <f t="shared" si="284"/>
        <v>0</v>
      </c>
      <c r="H976" s="75"/>
      <c r="I976" s="51" t="str">
        <f t="shared" si="285"/>
        <v/>
      </c>
      <c r="J976" s="4"/>
      <c r="K976" s="40" t="str">
        <f t="shared" si="286"/>
        <v>Lançar Preço Coluna (A) Faixa 1</v>
      </c>
      <c r="L976" s="40" t="str">
        <f t="shared" si="287"/>
        <v>Lançar Preço Coluna (B) Faixa 1</v>
      </c>
      <c r="M976" s="40" t="str">
        <f t="shared" si="288"/>
        <v>Lançar Preço Coluna (C) Faixa 1</v>
      </c>
      <c r="N976" s="40" t="str">
        <f t="shared" si="289"/>
        <v>Lançar Preço Coluna (D) Faixa 1</v>
      </c>
      <c r="O976" s="33"/>
      <c r="P976" s="31" t="str">
        <f>IF(F976&lt;&gt;"",IF(I976=TRUE,"Preços OK na Faixa 10","ERRO Preços na Faixa 10"),"Lançar Preços na Faixa 10")</f>
        <v>Lançar Preços na Faixa 10</v>
      </c>
    </row>
    <row r="977" spans="1:16" ht="25.5">
      <c r="A977" s="11">
        <v>11</v>
      </c>
      <c r="B977" s="12" t="s">
        <v>11</v>
      </c>
      <c r="C977" s="19"/>
      <c r="D977" s="19"/>
      <c r="E977" s="19"/>
      <c r="F977" s="19"/>
      <c r="G977" s="10">
        <f t="shared" si="284"/>
        <v>0</v>
      </c>
      <c r="H977" s="75"/>
      <c r="I977" s="51" t="str">
        <f t="shared" si="285"/>
        <v/>
      </c>
      <c r="J977" s="4"/>
      <c r="K977" s="40" t="str">
        <f t="shared" si="286"/>
        <v>Lançar Preço Coluna (A) Faixa 1</v>
      </c>
      <c r="L977" s="40" t="str">
        <f t="shared" si="287"/>
        <v>Lançar Preço Coluna (B) Faixa 1</v>
      </c>
      <c r="M977" s="40" t="str">
        <f t="shared" si="288"/>
        <v>Lançar Preço Coluna (C) Faixa 1</v>
      </c>
      <c r="N977" s="40" t="str">
        <f t="shared" si="289"/>
        <v>Lançar Preço Coluna (D) Faixa 1</v>
      </c>
      <c r="O977" s="33"/>
      <c r="P977" s="31" t="str">
        <f>IF(F977&lt;&gt;"",IF(I977=TRUE,"Preços OK na Faixa 11","ERRO Preços na Faixa 11"),"Lançar Preços na Faixa 11")</f>
        <v>Lançar Preços na Faixa 11</v>
      </c>
    </row>
    <row r="978" spans="1:16" ht="25.5">
      <c r="A978" s="11">
        <v>12</v>
      </c>
      <c r="B978" s="12" t="s">
        <v>12</v>
      </c>
      <c r="C978" s="19"/>
      <c r="D978" s="19"/>
      <c r="E978" s="19"/>
      <c r="F978" s="19"/>
      <c r="G978" s="10">
        <f t="shared" si="284"/>
        <v>0</v>
      </c>
      <c r="H978" s="75"/>
      <c r="I978" s="51" t="str">
        <f t="shared" si="285"/>
        <v/>
      </c>
      <c r="J978" s="4"/>
      <c r="K978" s="40" t="str">
        <f t="shared" si="286"/>
        <v>Lançar Preço Coluna (A) Faixa 1</v>
      </c>
      <c r="L978" s="40" t="str">
        <f t="shared" si="287"/>
        <v>Lançar Preço Coluna (B) Faixa 1</v>
      </c>
      <c r="M978" s="40" t="str">
        <f t="shared" si="288"/>
        <v>Lançar Preço Coluna (C) Faixa 1</v>
      </c>
      <c r="N978" s="40" t="str">
        <f t="shared" si="289"/>
        <v>Lançar Preço Coluna (D) Faixa 1</v>
      </c>
      <c r="O978" s="33"/>
      <c r="P978" s="36" t="str">
        <f>IF(F978&lt;&gt;"",IF(I978=TRUE,"Preços OK na Faixa 12","ERRO Preços na Faixa 12"),"Lançar Preços na Faixa 12")</f>
        <v>Lançar Preços na Faixa 12</v>
      </c>
    </row>
    <row r="979" spans="1:16" ht="26.25" thickBot="1">
      <c r="A979" s="46">
        <v>13</v>
      </c>
      <c r="B979" s="47" t="s">
        <v>13</v>
      </c>
      <c r="C979" s="48"/>
      <c r="D979" s="48"/>
      <c r="E979" s="48"/>
      <c r="F979" s="48"/>
      <c r="G979" s="49">
        <f t="shared" si="284"/>
        <v>0</v>
      </c>
      <c r="H979" s="75">
        <f>SUM(G967:G979)</f>
        <v>0</v>
      </c>
      <c r="I979" s="51" t="str">
        <f t="shared" si="285"/>
        <v/>
      </c>
      <c r="J979" s="4"/>
      <c r="K979" s="40" t="str">
        <f t="shared" si="286"/>
        <v>Lançar Preço Coluna (A) Faixa 1</v>
      </c>
      <c r="L979" s="40" t="str">
        <f t="shared" si="287"/>
        <v>Lançar Preço Coluna (B) Faixa 1</v>
      </c>
      <c r="M979" s="40" t="str">
        <f t="shared" si="288"/>
        <v>Lançar Preço Coluna (C) Faixa 1</v>
      </c>
      <c r="N979" s="40" t="str">
        <f t="shared" si="289"/>
        <v>Lançar Preço Coluna (D) Faixa 1</v>
      </c>
      <c r="O979" s="39"/>
      <c r="P979" s="36" t="str">
        <f>IF(F979&lt;&gt;"",IF(I979=TRUE,"Preços OK na Faixa 13","ERRO Preços na Faixa 13"),"Lançar Preços na Faixa 13")</f>
        <v>Lançar Preços na Faixa 13</v>
      </c>
    </row>
    <row r="980" spans="1:16" ht="21.75" customHeight="1" thickBot="1">
      <c r="A980" s="6"/>
      <c r="B980" s="4"/>
      <c r="C980" s="4"/>
      <c r="D980" s="4"/>
      <c r="E980" s="4"/>
      <c r="F980" s="4"/>
      <c r="G980" s="4"/>
      <c r="H980" s="74"/>
      <c r="L980" s="1"/>
    </row>
    <row r="981" spans="1:16" s="63" customFormat="1" ht="30.75" customHeight="1" thickBot="1">
      <c r="A981" s="160" t="s">
        <v>82</v>
      </c>
      <c r="B981" s="161"/>
      <c r="C981" s="161"/>
      <c r="D981" s="161"/>
      <c r="E981" s="162"/>
      <c r="F981" s="162"/>
      <c r="G981" s="163"/>
      <c r="H981" s="58"/>
      <c r="I981" s="62"/>
      <c r="J981" s="64"/>
      <c r="K981" s="145" t="s">
        <v>50</v>
      </c>
      <c r="L981" s="145"/>
      <c r="M981" s="145"/>
      <c r="N981" s="145"/>
      <c r="O981" s="61"/>
      <c r="P981" s="147" t="s">
        <v>51</v>
      </c>
    </row>
    <row r="982" spans="1:16" ht="77.099999999999994" customHeight="1" thickBot="1">
      <c r="A982" s="156" t="s">
        <v>125</v>
      </c>
      <c r="B982" s="157"/>
      <c r="C982" s="157"/>
      <c r="D982" s="157"/>
      <c r="E982" s="157"/>
      <c r="F982" s="157"/>
      <c r="G982" s="158"/>
      <c r="H982" s="53"/>
      <c r="K982" s="145"/>
      <c r="L982" s="145"/>
      <c r="M982" s="145"/>
      <c r="N982" s="145"/>
      <c r="O982" s="18"/>
      <c r="P982" s="147"/>
    </row>
    <row r="983" spans="1:16" ht="13.5" customHeight="1" thickBot="1">
      <c r="A983" s="127" t="s">
        <v>37</v>
      </c>
      <c r="B983" s="127" t="s">
        <v>36</v>
      </c>
      <c r="C983" s="130" t="s">
        <v>45</v>
      </c>
      <c r="D983" s="131"/>
      <c r="E983" s="131"/>
      <c r="F983" s="132"/>
      <c r="G983" s="133" t="s">
        <v>89</v>
      </c>
      <c r="H983" s="54"/>
      <c r="K983" s="145"/>
      <c r="L983" s="145"/>
      <c r="M983" s="145"/>
      <c r="N983" s="145"/>
      <c r="O983" s="18"/>
      <c r="P983" s="147"/>
    </row>
    <row r="984" spans="1:16" ht="13.5" thickBot="1">
      <c r="A984" s="128"/>
      <c r="B984" s="128"/>
      <c r="C984" s="21" t="s">
        <v>41</v>
      </c>
      <c r="D984" s="20" t="s">
        <v>42</v>
      </c>
      <c r="E984" s="20" t="s">
        <v>43</v>
      </c>
      <c r="F984" s="20" t="s">
        <v>44</v>
      </c>
      <c r="G984" s="134"/>
      <c r="H984" s="54"/>
      <c r="K984" s="145"/>
      <c r="L984" s="145"/>
      <c r="M984" s="145"/>
      <c r="N984" s="145"/>
      <c r="O984" s="18"/>
      <c r="P984" s="147"/>
    </row>
    <row r="985" spans="1:16" ht="41.25" thickBot="1">
      <c r="A985" s="129"/>
      <c r="B985" s="129"/>
      <c r="C985" s="43" t="s">
        <v>87</v>
      </c>
      <c r="D985" s="44" t="s">
        <v>47</v>
      </c>
      <c r="E985" s="44" t="s">
        <v>88</v>
      </c>
      <c r="F985" s="44" t="s">
        <v>49</v>
      </c>
      <c r="G985" s="135"/>
      <c r="H985" s="54"/>
      <c r="K985" s="146"/>
      <c r="L985" s="146"/>
      <c r="M985" s="146"/>
      <c r="N985" s="146"/>
      <c r="O985" s="32"/>
      <c r="P985" s="148"/>
    </row>
    <row r="986" spans="1:16" ht="25.5">
      <c r="A986" s="8">
        <v>1</v>
      </c>
      <c r="B986" s="9" t="s">
        <v>1</v>
      </c>
      <c r="C986" s="19"/>
      <c r="D986" s="19"/>
      <c r="E986" s="19"/>
      <c r="F986" s="19"/>
      <c r="G986" s="10">
        <f t="shared" ref="G986:G998" si="290">SUM(C986:D986)</f>
        <v>0</v>
      </c>
      <c r="H986" s="75"/>
      <c r="I986" s="51" t="str">
        <f t="shared" ref="I986:I998" si="291">IF(C986&lt;&gt;0,AND(D986&lt;C986,E986&lt;D986,F986&lt;E986),"")</f>
        <v/>
      </c>
      <c r="J986" s="4"/>
      <c r="K986" s="40" t="str">
        <f>IF(C986&lt;&gt;0,IF(AND(C986&lt;C967),"Preço Ok Coluna (A) Faixa 1","ERRO Preço Coluna (A) Faixa 1"),"Lançar Preço Coluna (A) Faixa 1")</f>
        <v>Lançar Preço Coluna (A) Faixa 1</v>
      </c>
      <c r="L986" s="40" t="str">
        <f>IF(D986&lt;&gt;0,IF(AND(D986&lt;D967),"Preço Ok Coluna (B) Faixa 1","ERRO Preço Coluna (B) Faixa 1"),"Lançar Preço Coluna (B) Faixa 1")</f>
        <v>Lançar Preço Coluna (B) Faixa 1</v>
      </c>
      <c r="M986" s="40" t="str">
        <f>IF(E986&lt;&gt;0,IF(AND(E986&lt;E967),"Preço Ok Coluna (C) Faixa 1","ERRO Preço Coluna (C) Faixa 1"),"Lançar Preço Coluna (C) Faixa 1")</f>
        <v>Lançar Preço Coluna (C) Faixa 1</v>
      </c>
      <c r="N986" s="40" t="str">
        <f>IF(F986&lt;&gt;0,IF(AND(F986&lt;F967),"Preço Ok Coluna (D) Faixa 1","ERRO Preço Coluna (D) Faixa 1"),"Lançar Preço Coluna (D) Faixa 1")</f>
        <v>Lançar Preço Coluna (D) Faixa 1</v>
      </c>
      <c r="O986" s="40"/>
      <c r="P986" s="31" t="str">
        <f>IF(F986&lt;&gt;"",IF(I986=TRUE,"Preços OK na Faixa 1","ERRO Preços na Faixa 1"),"Lançar Preços na Faixa 1")</f>
        <v>Lançar Preços na Faixa 1</v>
      </c>
    </row>
    <row r="987" spans="1:16" ht="25.5">
      <c r="A987" s="11">
        <v>2</v>
      </c>
      <c r="B987" s="12" t="s">
        <v>2</v>
      </c>
      <c r="C987" s="19"/>
      <c r="D987" s="19"/>
      <c r="E987" s="19"/>
      <c r="F987" s="19"/>
      <c r="G987" s="10">
        <f t="shared" si="290"/>
        <v>0</v>
      </c>
      <c r="H987" s="75"/>
      <c r="I987" s="51" t="str">
        <f t="shared" si="291"/>
        <v/>
      </c>
      <c r="J987" s="4"/>
      <c r="K987" s="40" t="str">
        <f>IF(C987&lt;&gt;0,IF(AND(C987&lt;C968),"Preço Ok Coluna (A) Faixa 1","ERRO Preço Coluna (A) Faixa 1"),"Lançar Preço Coluna (A) Faixa 1")</f>
        <v>Lançar Preço Coluna (A) Faixa 1</v>
      </c>
      <c r="L987" s="40" t="str">
        <f>IF(D987&lt;&gt;0,IF(AND(D987&lt;D968),"Preço Ok Coluna (B) Faixa 1","ERRO Preço Coluna (B) Faixa 1"),"Lançar Preço Coluna (B) Faixa 1")</f>
        <v>Lançar Preço Coluna (B) Faixa 1</v>
      </c>
      <c r="M987" s="40" t="str">
        <f>IF(E987&lt;&gt;0,IF(AND(E987&lt;E968),"Preço Ok Coluna (C) Faixa 1","ERRO Preço Coluna (C) Faixa 1"),"Lançar Preço Coluna (C) Faixa 1")</f>
        <v>Lançar Preço Coluna (C) Faixa 1</v>
      </c>
      <c r="N987" s="40" t="str">
        <f>IF(F987&lt;&gt;0,IF(AND(F987&lt;F968),"Preço Ok Coluna (D) Faixa 1","ERRO Preço Coluna (D) Faixa 1"),"Lançar Preço Coluna (D) Faixa 1")</f>
        <v>Lançar Preço Coluna (D) Faixa 1</v>
      </c>
      <c r="O987" s="33"/>
      <c r="P987" s="31" t="str">
        <f>IF(F987&lt;&gt;"",IF(I987=TRUE,"Preços OK na Faixa 2","ERRO Preços na Faixa 2"),"Lançar Preços na Faixa 2")</f>
        <v>Lançar Preços na Faixa 2</v>
      </c>
    </row>
    <row r="988" spans="1:16" ht="25.5">
      <c r="A988" s="11">
        <v>3</v>
      </c>
      <c r="B988" s="12" t="s">
        <v>3</v>
      </c>
      <c r="C988" s="19"/>
      <c r="D988" s="19"/>
      <c r="E988" s="19"/>
      <c r="F988" s="19"/>
      <c r="G988" s="10">
        <f t="shared" si="290"/>
        <v>0</v>
      </c>
      <c r="H988" s="75"/>
      <c r="I988" s="51" t="str">
        <f t="shared" si="291"/>
        <v/>
      </c>
      <c r="J988" s="4"/>
      <c r="K988" s="40" t="str">
        <f t="shared" ref="K988:K998" si="292">IF(C988&lt;&gt;0,IF(AND(C988&lt;C969),"Preço Ok Coluna (A) Faixa 1","ERRO Preço Coluna (A) Faixa 1"),"Lançar Preço Coluna (A) Faixa 1")</f>
        <v>Lançar Preço Coluna (A) Faixa 1</v>
      </c>
      <c r="L988" s="40" t="str">
        <f t="shared" ref="L988:L998" si="293">IF(D988&lt;&gt;0,IF(AND(D988&lt;D969),"Preço Ok Coluna (B) Faixa 1","ERRO Preço Coluna (B) Faixa 1"),"Lançar Preço Coluna (B) Faixa 1")</f>
        <v>Lançar Preço Coluna (B) Faixa 1</v>
      </c>
      <c r="M988" s="40" t="str">
        <f t="shared" ref="M988:M998" si="294">IF(E988&lt;&gt;0,IF(AND(E988&lt;E969),"Preço Ok Coluna (C) Faixa 1","ERRO Preço Coluna (C) Faixa 1"),"Lançar Preço Coluna (C) Faixa 1")</f>
        <v>Lançar Preço Coluna (C) Faixa 1</v>
      </c>
      <c r="N988" s="40" t="str">
        <f t="shared" ref="N988:N998" si="295">IF(F988&lt;&gt;0,IF(AND(F988&lt;F969),"Preço Ok Coluna (D) Faixa 1","ERRO Preço Coluna (D) Faixa 1"),"Lançar Preço Coluna (D) Faixa 1")</f>
        <v>Lançar Preço Coluna (D) Faixa 1</v>
      </c>
      <c r="O988" s="33"/>
      <c r="P988" s="31" t="str">
        <f>IF(F988&lt;&gt;"",IF(I988=TRUE,"Preços OK na Faixa 3","ERRO Preços na Faixa 3"),"Lançar Preços na Faixa 3")</f>
        <v>Lançar Preços na Faixa 3</v>
      </c>
    </row>
    <row r="989" spans="1:16" ht="25.5">
      <c r="A989" s="11">
        <v>4</v>
      </c>
      <c r="B989" s="12" t="s">
        <v>4</v>
      </c>
      <c r="C989" s="19"/>
      <c r="D989" s="19"/>
      <c r="E989" s="19"/>
      <c r="F989" s="19"/>
      <c r="G989" s="10">
        <f t="shared" si="290"/>
        <v>0</v>
      </c>
      <c r="H989" s="75"/>
      <c r="I989" s="51" t="str">
        <f t="shared" si="291"/>
        <v/>
      </c>
      <c r="J989" s="4"/>
      <c r="K989" s="40" t="str">
        <f t="shared" si="292"/>
        <v>Lançar Preço Coluna (A) Faixa 1</v>
      </c>
      <c r="L989" s="40" t="str">
        <f t="shared" si="293"/>
        <v>Lançar Preço Coluna (B) Faixa 1</v>
      </c>
      <c r="M989" s="40" t="str">
        <f t="shared" si="294"/>
        <v>Lançar Preço Coluna (C) Faixa 1</v>
      </c>
      <c r="N989" s="40" t="str">
        <f t="shared" si="295"/>
        <v>Lançar Preço Coluna (D) Faixa 1</v>
      </c>
      <c r="O989" s="33"/>
      <c r="P989" s="31" t="str">
        <f>IF(F989&lt;&gt;"",IF(I989=TRUE,"Preços OK na Faixa 4","ERRO Preços na Faixa 4"),"Lançar Preços na Faixa 4")</f>
        <v>Lançar Preços na Faixa 4</v>
      </c>
    </row>
    <row r="990" spans="1:16" ht="25.5">
      <c r="A990" s="11">
        <v>5</v>
      </c>
      <c r="B990" s="12" t="s">
        <v>5</v>
      </c>
      <c r="C990" s="19"/>
      <c r="D990" s="19"/>
      <c r="E990" s="19"/>
      <c r="F990" s="19"/>
      <c r="G990" s="10">
        <f t="shared" si="290"/>
        <v>0</v>
      </c>
      <c r="H990" s="75"/>
      <c r="I990" s="51" t="str">
        <f t="shared" si="291"/>
        <v/>
      </c>
      <c r="J990" s="4"/>
      <c r="K990" s="40" t="str">
        <f t="shared" si="292"/>
        <v>Lançar Preço Coluna (A) Faixa 1</v>
      </c>
      <c r="L990" s="40" t="str">
        <f t="shared" si="293"/>
        <v>Lançar Preço Coluna (B) Faixa 1</v>
      </c>
      <c r="M990" s="40" t="str">
        <f t="shared" si="294"/>
        <v>Lançar Preço Coluna (C) Faixa 1</v>
      </c>
      <c r="N990" s="40" t="str">
        <f t="shared" si="295"/>
        <v>Lançar Preço Coluna (D) Faixa 1</v>
      </c>
      <c r="O990" s="33"/>
      <c r="P990" s="31" t="str">
        <f>IF(F990&lt;&gt;"",IF(I990=TRUE,"Preços OK na Faixa 5","ERRO Preços na Faixa 5"),"Lançar Preços na Faixa 5")</f>
        <v>Lançar Preços na Faixa 5</v>
      </c>
    </row>
    <row r="991" spans="1:16" ht="25.5">
      <c r="A991" s="11">
        <v>6</v>
      </c>
      <c r="B991" s="12" t="s">
        <v>6</v>
      </c>
      <c r="C991" s="19"/>
      <c r="D991" s="19"/>
      <c r="E991" s="19"/>
      <c r="F991" s="19"/>
      <c r="G991" s="10">
        <f t="shared" si="290"/>
        <v>0</v>
      </c>
      <c r="H991" s="75"/>
      <c r="I991" s="51" t="str">
        <f t="shared" si="291"/>
        <v/>
      </c>
      <c r="J991" s="4"/>
      <c r="K991" s="40" t="str">
        <f t="shared" si="292"/>
        <v>Lançar Preço Coluna (A) Faixa 1</v>
      </c>
      <c r="L991" s="40" t="str">
        <f t="shared" si="293"/>
        <v>Lançar Preço Coluna (B) Faixa 1</v>
      </c>
      <c r="M991" s="40" t="str">
        <f t="shared" si="294"/>
        <v>Lançar Preço Coluna (C) Faixa 1</v>
      </c>
      <c r="N991" s="40" t="str">
        <f t="shared" si="295"/>
        <v>Lançar Preço Coluna (D) Faixa 1</v>
      </c>
      <c r="O991" s="33"/>
      <c r="P991" s="31" t="str">
        <f>IF(F991&lt;&gt;"",IF(I991=TRUE,"Preços OK na Faixa 6","ERRO Preços na Faixa 6"),"Lançar Preços na Faixa 6")</f>
        <v>Lançar Preços na Faixa 6</v>
      </c>
    </row>
    <row r="992" spans="1:16" ht="25.5">
      <c r="A992" s="11">
        <v>7</v>
      </c>
      <c r="B992" s="12" t="s">
        <v>7</v>
      </c>
      <c r="C992" s="19"/>
      <c r="D992" s="19"/>
      <c r="E992" s="19"/>
      <c r="F992" s="19"/>
      <c r="G992" s="10">
        <f t="shared" si="290"/>
        <v>0</v>
      </c>
      <c r="H992" s="75"/>
      <c r="I992" s="51" t="str">
        <f t="shared" si="291"/>
        <v/>
      </c>
      <c r="J992" s="4"/>
      <c r="K992" s="40" t="str">
        <f t="shared" si="292"/>
        <v>Lançar Preço Coluna (A) Faixa 1</v>
      </c>
      <c r="L992" s="40" t="str">
        <f t="shared" si="293"/>
        <v>Lançar Preço Coluna (B) Faixa 1</v>
      </c>
      <c r="M992" s="40" t="str">
        <f t="shared" si="294"/>
        <v>Lançar Preço Coluna (C) Faixa 1</v>
      </c>
      <c r="N992" s="40" t="str">
        <f t="shared" si="295"/>
        <v>Lançar Preço Coluna (D) Faixa 1</v>
      </c>
      <c r="O992" s="33"/>
      <c r="P992" s="31" t="str">
        <f>IF(F992&lt;&gt;"",IF(I992=TRUE,"Preços OK na Faixa 7","ERRO Preços na Faixa 7"),"Lançar Preços na Faixa 7")</f>
        <v>Lançar Preços na Faixa 7</v>
      </c>
    </row>
    <row r="993" spans="1:16" ht="25.5">
      <c r="A993" s="11">
        <v>8</v>
      </c>
      <c r="B993" s="12" t="s">
        <v>8</v>
      </c>
      <c r="C993" s="19"/>
      <c r="D993" s="19"/>
      <c r="E993" s="19"/>
      <c r="F993" s="19"/>
      <c r="G993" s="10">
        <f t="shared" si="290"/>
        <v>0</v>
      </c>
      <c r="H993" s="75"/>
      <c r="I993" s="51" t="str">
        <f t="shared" si="291"/>
        <v/>
      </c>
      <c r="J993" s="4"/>
      <c r="K993" s="40" t="str">
        <f t="shared" si="292"/>
        <v>Lançar Preço Coluna (A) Faixa 1</v>
      </c>
      <c r="L993" s="40" t="str">
        <f t="shared" si="293"/>
        <v>Lançar Preço Coluna (B) Faixa 1</v>
      </c>
      <c r="M993" s="40" t="str">
        <f t="shared" si="294"/>
        <v>Lançar Preço Coluna (C) Faixa 1</v>
      </c>
      <c r="N993" s="40" t="str">
        <f t="shared" si="295"/>
        <v>Lançar Preço Coluna (D) Faixa 1</v>
      </c>
      <c r="O993" s="33"/>
      <c r="P993" s="31" t="str">
        <f>IF(F993&lt;&gt;"",IF(I993=TRUE,"Preços OK na Faixa 8","ERRO Preços na Faixa 8"),"Lançar Preços na Faixa 8")</f>
        <v>Lançar Preços na Faixa 8</v>
      </c>
    </row>
    <row r="994" spans="1:16" ht="25.5">
      <c r="A994" s="11">
        <v>9</v>
      </c>
      <c r="B994" s="12" t="s">
        <v>9</v>
      </c>
      <c r="C994" s="19"/>
      <c r="D994" s="19"/>
      <c r="E994" s="19"/>
      <c r="F994" s="19"/>
      <c r="G994" s="10">
        <f t="shared" si="290"/>
        <v>0</v>
      </c>
      <c r="H994" s="75"/>
      <c r="I994" s="51" t="str">
        <f t="shared" si="291"/>
        <v/>
      </c>
      <c r="J994" s="4"/>
      <c r="K994" s="40" t="str">
        <f t="shared" si="292"/>
        <v>Lançar Preço Coluna (A) Faixa 1</v>
      </c>
      <c r="L994" s="40" t="str">
        <f t="shared" si="293"/>
        <v>Lançar Preço Coluna (B) Faixa 1</v>
      </c>
      <c r="M994" s="40" t="str">
        <f t="shared" si="294"/>
        <v>Lançar Preço Coluna (C) Faixa 1</v>
      </c>
      <c r="N994" s="40" t="str">
        <f t="shared" si="295"/>
        <v>Lançar Preço Coluna (D) Faixa 1</v>
      </c>
      <c r="O994" s="33"/>
      <c r="P994" s="31" t="str">
        <f>IF(F994&lt;&gt;"",IF(I994=TRUE,"Preços OK na Faixa 9","ERRO Preços na Faixa 9"),"Lançar Preços na Faixa 9")</f>
        <v>Lançar Preços na Faixa 9</v>
      </c>
    </row>
    <row r="995" spans="1:16" ht="25.5">
      <c r="A995" s="11">
        <v>10</v>
      </c>
      <c r="B995" s="12" t="s">
        <v>10</v>
      </c>
      <c r="C995" s="19"/>
      <c r="D995" s="19"/>
      <c r="E995" s="19"/>
      <c r="F995" s="19"/>
      <c r="G995" s="10">
        <f t="shared" si="290"/>
        <v>0</v>
      </c>
      <c r="H995" s="75"/>
      <c r="I995" s="51" t="str">
        <f t="shared" si="291"/>
        <v/>
      </c>
      <c r="J995" s="4"/>
      <c r="K995" s="40" t="str">
        <f t="shared" si="292"/>
        <v>Lançar Preço Coluna (A) Faixa 1</v>
      </c>
      <c r="L995" s="40" t="str">
        <f t="shared" si="293"/>
        <v>Lançar Preço Coluna (B) Faixa 1</v>
      </c>
      <c r="M995" s="40" t="str">
        <f t="shared" si="294"/>
        <v>Lançar Preço Coluna (C) Faixa 1</v>
      </c>
      <c r="N995" s="40" t="str">
        <f t="shared" si="295"/>
        <v>Lançar Preço Coluna (D) Faixa 1</v>
      </c>
      <c r="O995" s="33"/>
      <c r="P995" s="31" t="str">
        <f>IF(F995&lt;&gt;"",IF(I995=TRUE,"Preços OK na Faixa 10","ERRO Preços na Faixa 10"),"Lançar Preços na Faixa 10")</f>
        <v>Lançar Preços na Faixa 10</v>
      </c>
    </row>
    <row r="996" spans="1:16" ht="25.5">
      <c r="A996" s="11">
        <v>11</v>
      </c>
      <c r="B996" s="12" t="s">
        <v>11</v>
      </c>
      <c r="C996" s="19"/>
      <c r="D996" s="19"/>
      <c r="E996" s="19"/>
      <c r="F996" s="19"/>
      <c r="G996" s="10">
        <f t="shared" si="290"/>
        <v>0</v>
      </c>
      <c r="H996" s="75"/>
      <c r="I996" s="51" t="str">
        <f t="shared" si="291"/>
        <v/>
      </c>
      <c r="J996" s="4"/>
      <c r="K996" s="40" t="str">
        <f t="shared" si="292"/>
        <v>Lançar Preço Coluna (A) Faixa 1</v>
      </c>
      <c r="L996" s="40" t="str">
        <f t="shared" si="293"/>
        <v>Lançar Preço Coluna (B) Faixa 1</v>
      </c>
      <c r="M996" s="40" t="str">
        <f t="shared" si="294"/>
        <v>Lançar Preço Coluna (C) Faixa 1</v>
      </c>
      <c r="N996" s="40" t="str">
        <f t="shared" si="295"/>
        <v>Lançar Preço Coluna (D) Faixa 1</v>
      </c>
      <c r="O996" s="33"/>
      <c r="P996" s="31" t="str">
        <f>IF(F996&lt;&gt;"",IF(I996=TRUE,"Preços OK na Faixa 11","ERRO Preços na Faixa 11"),"Lançar Preços na Faixa 11")</f>
        <v>Lançar Preços na Faixa 11</v>
      </c>
    </row>
    <row r="997" spans="1:16" ht="25.5">
      <c r="A997" s="11">
        <v>12</v>
      </c>
      <c r="B997" s="12" t="s">
        <v>12</v>
      </c>
      <c r="C997" s="19"/>
      <c r="D997" s="19"/>
      <c r="E997" s="19"/>
      <c r="F997" s="19"/>
      <c r="G997" s="10">
        <f t="shared" si="290"/>
        <v>0</v>
      </c>
      <c r="H997" s="75"/>
      <c r="I997" s="51" t="str">
        <f t="shared" si="291"/>
        <v/>
      </c>
      <c r="J997" s="4"/>
      <c r="K997" s="40" t="str">
        <f t="shared" si="292"/>
        <v>Lançar Preço Coluna (A) Faixa 1</v>
      </c>
      <c r="L997" s="40" t="str">
        <f t="shared" si="293"/>
        <v>Lançar Preço Coluna (B) Faixa 1</v>
      </c>
      <c r="M997" s="40" t="str">
        <f t="shared" si="294"/>
        <v>Lançar Preço Coluna (C) Faixa 1</v>
      </c>
      <c r="N997" s="40" t="str">
        <f t="shared" si="295"/>
        <v>Lançar Preço Coluna (D) Faixa 1</v>
      </c>
      <c r="O997" s="33"/>
      <c r="P997" s="36" t="str">
        <f>IF(F997&lt;&gt;"",IF(I997=TRUE,"Preços OK na Faixa 12","ERRO Preços na Faixa 12"),"Lançar Preços na Faixa 12")</f>
        <v>Lançar Preços na Faixa 12</v>
      </c>
    </row>
    <row r="998" spans="1:16" ht="26.25" thickBot="1">
      <c r="A998" s="46">
        <v>13</v>
      </c>
      <c r="B998" s="47" t="s">
        <v>13</v>
      </c>
      <c r="C998" s="48"/>
      <c r="D998" s="48"/>
      <c r="E998" s="48"/>
      <c r="F998" s="48"/>
      <c r="G998" s="49">
        <f t="shared" si="290"/>
        <v>0</v>
      </c>
      <c r="H998" s="75">
        <f>SUM(G986:G998)</f>
        <v>0</v>
      </c>
      <c r="I998" s="51" t="str">
        <f t="shared" si="291"/>
        <v/>
      </c>
      <c r="J998" s="4"/>
      <c r="K998" s="40" t="str">
        <f t="shared" si="292"/>
        <v>Lançar Preço Coluna (A) Faixa 1</v>
      </c>
      <c r="L998" s="40" t="str">
        <f t="shared" si="293"/>
        <v>Lançar Preço Coluna (B) Faixa 1</v>
      </c>
      <c r="M998" s="40" t="str">
        <f t="shared" si="294"/>
        <v>Lançar Preço Coluna (C) Faixa 1</v>
      </c>
      <c r="N998" s="40" t="str">
        <f t="shared" si="295"/>
        <v>Lançar Preço Coluna (D) Faixa 1</v>
      </c>
      <c r="O998" s="39"/>
      <c r="P998" s="36" t="str">
        <f>IF(F998&lt;&gt;"",IF(I998=TRUE,"Preços OK na Faixa 13","ERRO Preços na Faixa 13"),"Lançar Preços na Faixa 13")</f>
        <v>Lançar Preços na Faixa 13</v>
      </c>
    </row>
    <row r="999" spans="1:16" ht="12.75">
      <c r="A999" s="88"/>
      <c r="B999" s="89"/>
      <c r="C999" s="99"/>
      <c r="D999" s="99"/>
      <c r="E999" s="99"/>
      <c r="F999" s="99"/>
      <c r="G999" s="90"/>
      <c r="H999" s="75"/>
      <c r="I999" s="51"/>
      <c r="J999" s="4"/>
      <c r="K999" s="35"/>
      <c r="L999" s="35"/>
      <c r="M999" s="35"/>
      <c r="N999" s="35"/>
      <c r="O999" s="35"/>
      <c r="P999" s="42"/>
    </row>
    <row r="1000" spans="1:16" ht="30" customHeight="1">
      <c r="A1000" s="180" t="s">
        <v>234</v>
      </c>
      <c r="B1000" s="181"/>
      <c r="C1000" s="181"/>
      <c r="D1000" s="181"/>
      <c r="E1000" s="181"/>
      <c r="F1000" s="182"/>
      <c r="G1000" s="111">
        <f>SUM(H11:H998)</f>
        <v>0</v>
      </c>
      <c r="H1000" s="76"/>
      <c r="I1000" s="51"/>
      <c r="J1000" s="4"/>
      <c r="K1000" s="17"/>
    </row>
    <row r="1001" spans="1:16" ht="21.75" customHeight="1" thickBot="1">
      <c r="K1001" s="35"/>
      <c r="L1001" s="35"/>
      <c r="M1001" s="35"/>
      <c r="N1001" s="35"/>
      <c r="O1001" s="35"/>
      <c r="P1001" s="42"/>
    </row>
    <row r="1002" spans="1:16" ht="30" customHeight="1" thickBot="1">
      <c r="A1002" s="174" t="s">
        <v>235</v>
      </c>
      <c r="B1002" s="175"/>
      <c r="C1002" s="175"/>
      <c r="D1002" s="175"/>
      <c r="E1002" s="175"/>
      <c r="F1002" s="175"/>
      <c r="G1002" s="176"/>
      <c r="H1002" s="56"/>
      <c r="I1002" s="51"/>
      <c r="J1002" s="4"/>
      <c r="K1002" s="35"/>
      <c r="L1002" s="35"/>
      <c r="M1002" s="35"/>
      <c r="N1002" s="35"/>
      <c r="O1002" s="35"/>
      <c r="P1002" s="42"/>
    </row>
    <row r="1003" spans="1:16" ht="21.75" customHeight="1" thickBot="1">
      <c r="A1003" s="6"/>
      <c r="B1003" s="4"/>
      <c r="C1003" s="4"/>
      <c r="D1003" s="4"/>
      <c r="E1003" s="4"/>
      <c r="F1003" s="4"/>
      <c r="G1003" s="4"/>
      <c r="H1003" s="74"/>
      <c r="I1003" s="51"/>
      <c r="J1003" s="4"/>
      <c r="K1003" s="35"/>
      <c r="L1003" s="35"/>
      <c r="M1003" s="35"/>
      <c r="N1003" s="35"/>
      <c r="O1003" s="35"/>
      <c r="P1003" s="42"/>
    </row>
    <row r="1004" spans="1:16" s="63" customFormat="1" ht="30.75" customHeight="1" thickBot="1">
      <c r="A1004" s="120" t="s">
        <v>83</v>
      </c>
      <c r="B1004" s="121"/>
      <c r="C1004" s="121"/>
      <c r="D1004" s="121"/>
      <c r="E1004" s="122"/>
      <c r="F1004" s="122"/>
      <c r="G1004" s="123"/>
      <c r="H1004" s="65"/>
      <c r="I1004" s="59"/>
      <c r="J1004" s="60"/>
      <c r="K1004" s="145" t="s">
        <v>50</v>
      </c>
      <c r="L1004" s="145"/>
      <c r="M1004" s="145"/>
      <c r="N1004" s="145"/>
      <c r="O1004" s="61"/>
      <c r="P1004" s="147" t="s">
        <v>51</v>
      </c>
    </row>
    <row r="1005" spans="1:16" ht="39.75" customHeight="1" thickBot="1">
      <c r="A1005" s="124" t="s">
        <v>84</v>
      </c>
      <c r="B1005" s="125"/>
      <c r="C1005" s="125"/>
      <c r="D1005" s="125"/>
      <c r="E1005" s="125"/>
      <c r="F1005" s="125"/>
      <c r="G1005" s="126"/>
      <c r="H1005" s="35"/>
      <c r="I1005" s="51"/>
      <c r="J1005" s="4"/>
      <c r="K1005" s="145"/>
      <c r="L1005" s="145"/>
      <c r="M1005" s="145"/>
      <c r="N1005" s="145"/>
      <c r="O1005" s="18"/>
      <c r="P1005" s="147"/>
    </row>
    <row r="1006" spans="1:16" ht="13.5" customHeight="1" thickBot="1">
      <c r="A1006" s="127" t="s">
        <v>37</v>
      </c>
      <c r="B1006" s="127" t="s">
        <v>36</v>
      </c>
      <c r="C1006" s="171" t="s">
        <v>53</v>
      </c>
      <c r="D1006" s="172"/>
      <c r="E1006" s="172"/>
      <c r="F1006" s="173"/>
      <c r="G1006" s="133" t="s">
        <v>89</v>
      </c>
      <c r="H1006" s="54"/>
      <c r="I1006" s="51"/>
      <c r="J1006" s="4"/>
      <c r="K1006" s="145"/>
      <c r="L1006" s="145"/>
      <c r="M1006" s="145"/>
      <c r="N1006" s="145"/>
      <c r="O1006" s="18"/>
      <c r="P1006" s="147"/>
    </row>
    <row r="1007" spans="1:16" ht="13.5" customHeight="1" thickBot="1">
      <c r="A1007" s="128"/>
      <c r="B1007" s="128"/>
      <c r="C1007" s="21" t="s">
        <v>41</v>
      </c>
      <c r="D1007" s="20" t="s">
        <v>42</v>
      </c>
      <c r="E1007" s="20" t="s">
        <v>43</v>
      </c>
      <c r="F1007" s="20" t="s">
        <v>44</v>
      </c>
      <c r="G1007" s="134"/>
      <c r="H1007" s="54"/>
      <c r="I1007" s="51"/>
      <c r="J1007" s="4"/>
      <c r="K1007" s="145"/>
      <c r="L1007" s="145"/>
      <c r="M1007" s="145"/>
      <c r="N1007" s="145"/>
      <c r="O1007" s="18"/>
      <c r="P1007" s="147"/>
    </row>
    <row r="1008" spans="1:16" ht="39" customHeight="1" thickBot="1">
      <c r="A1008" s="129"/>
      <c r="B1008" s="129"/>
      <c r="C1008" s="29" t="s">
        <v>46</v>
      </c>
      <c r="D1008" s="7" t="s">
        <v>47</v>
      </c>
      <c r="E1008" s="7" t="s">
        <v>48</v>
      </c>
      <c r="F1008" s="7" t="s">
        <v>49</v>
      </c>
      <c r="G1008" s="135"/>
      <c r="H1008" s="54"/>
      <c r="I1008" s="51"/>
      <c r="J1008" s="4"/>
      <c r="K1008" s="146"/>
      <c r="L1008" s="146"/>
      <c r="M1008" s="146"/>
      <c r="N1008" s="146"/>
      <c r="O1008" s="32"/>
      <c r="P1008" s="148"/>
    </row>
    <row r="1009" spans="1:16" ht="25.5">
      <c r="A1009" s="8">
        <v>1</v>
      </c>
      <c r="B1009" s="9" t="s">
        <v>1</v>
      </c>
      <c r="C1009" s="19"/>
      <c r="D1009" s="19"/>
      <c r="E1009" s="19"/>
      <c r="F1009" s="19"/>
      <c r="G1009" s="10">
        <f t="shared" ref="G1009:G1021" si="296">SUM(C1009:D1009)</f>
        <v>0</v>
      </c>
      <c r="H1009" s="75"/>
      <c r="I1009" s="51" t="str">
        <f t="shared" ref="I1009:I1021" si="297">IF(C1009&lt;&gt;0,AND(D1009&lt;C1009,E1009&lt;D1009,F1009&lt;E1009),"")</f>
        <v/>
      </c>
      <c r="J1009" s="4"/>
      <c r="K1009" s="33" t="str">
        <f>IF(C1009&lt;&gt;0,"Preço OK Coluna (A) Faixa 1","Lançar Preço Coluna (A) Faixa 1")</f>
        <v>Lançar Preço Coluna (A) Faixa 1</v>
      </c>
      <c r="L1009" s="33" t="str">
        <f>IF(D1009&lt;&gt;0,"Preço OK Coluna (B) Faixa 1","Lançar Preço Coluna (B) Faixa 1")</f>
        <v>Lançar Preço Coluna (B) Faixa 1</v>
      </c>
      <c r="M1009" s="33" t="str">
        <f>IF(E1009&lt;&gt;0,"Preço OK Coluna (C) Faixa 1","Lançar Preço Coluna (C) Faixa 1")</f>
        <v>Lançar Preço Coluna (C) Faixa 1</v>
      </c>
      <c r="N1009" s="33" t="str">
        <f>IF(F1009&lt;&gt;0,"Preço OK Coluna (D) Faixa 1","Lançar Preço Coluna (D) Faixa 1")</f>
        <v>Lançar Preço Coluna (D) Faixa 1</v>
      </c>
      <c r="O1009" s="40"/>
      <c r="P1009" s="41" t="str">
        <f t="shared" ref="P1009:P1021" si="298">IF(F1009&lt;&gt;"",IF(I1009=TRUE,"Preços OK na Faixa 13","ERRO Preços na Faixa 13"),"Lançar Preços na Faixa 13")</f>
        <v>Lançar Preços na Faixa 13</v>
      </c>
    </row>
    <row r="1010" spans="1:16" ht="25.5">
      <c r="A1010" s="11">
        <v>2</v>
      </c>
      <c r="B1010" s="12" t="s">
        <v>2</v>
      </c>
      <c r="C1010" s="19"/>
      <c r="D1010" s="19"/>
      <c r="E1010" s="19"/>
      <c r="F1010" s="19"/>
      <c r="G1010" s="10">
        <f t="shared" si="296"/>
        <v>0</v>
      </c>
      <c r="H1010" s="75"/>
      <c r="I1010" s="51" t="str">
        <f t="shared" si="297"/>
        <v/>
      </c>
      <c r="J1010" s="4"/>
      <c r="K1010" s="33" t="str">
        <f t="shared" ref="K1010:K1021" si="299">IF(C1010&lt;&gt;0,IF(AND(C1010&lt;C1009),"Preço Ok Coluna (A) Faixa 13","ERRO Preço Coluna (A) Faixa 13"),"Lançar Preço Coluna (A) Faixa 13")</f>
        <v>Lançar Preço Coluna (A) Faixa 13</v>
      </c>
      <c r="L1010" s="33" t="str">
        <f t="shared" ref="L1010:L1021" si="300">IF(D1010&lt;&gt;0,IF(AND(D1010&lt;D1009),"Preço Ok Coluna (B) Faixa 12","ERRO Preço Coluna (B) Faixa 12"),"Lançar Preço Coluna (B) Faixa 12")</f>
        <v>Lançar Preço Coluna (B) Faixa 12</v>
      </c>
      <c r="M1010" s="33" t="str">
        <f t="shared" ref="M1010:M1021" si="301">IF(E1010&lt;&gt;0,IF(AND(E1010&lt;E1009),"Preço Ok Coluna (C) Faixa 12","ERRO Preço Coluna (C) Faixa 12"),"Lançar Preço Coluna (C) Faixa 12")</f>
        <v>Lançar Preço Coluna (C) Faixa 12</v>
      </c>
      <c r="N1010" s="33" t="str">
        <f t="shared" ref="N1010:N1021" si="302">IF(F1010&lt;&gt;0,IF(AND(F1010&lt;F1009),"Preço Ok Coluna (D) Faixa 12","ERRO Preço Coluna (D) Faixa 12"),"Lançar Preço Coluna (D) Faixa 12")</f>
        <v>Lançar Preço Coluna (D) Faixa 12</v>
      </c>
      <c r="O1010" s="33"/>
      <c r="P1010" s="31" t="str">
        <f t="shared" si="298"/>
        <v>Lançar Preços na Faixa 13</v>
      </c>
    </row>
    <row r="1011" spans="1:16" ht="25.5">
      <c r="A1011" s="11">
        <v>3</v>
      </c>
      <c r="B1011" s="12" t="s">
        <v>3</v>
      </c>
      <c r="C1011" s="19"/>
      <c r="D1011" s="19"/>
      <c r="E1011" s="19"/>
      <c r="F1011" s="19"/>
      <c r="G1011" s="10">
        <f t="shared" si="296"/>
        <v>0</v>
      </c>
      <c r="H1011" s="75"/>
      <c r="I1011" s="51" t="str">
        <f t="shared" si="297"/>
        <v/>
      </c>
      <c r="J1011" s="4"/>
      <c r="K1011" s="33" t="str">
        <f t="shared" si="299"/>
        <v>Lançar Preço Coluna (A) Faixa 13</v>
      </c>
      <c r="L1011" s="33" t="str">
        <f t="shared" si="300"/>
        <v>Lançar Preço Coluna (B) Faixa 12</v>
      </c>
      <c r="M1011" s="33" t="str">
        <f t="shared" si="301"/>
        <v>Lançar Preço Coluna (C) Faixa 12</v>
      </c>
      <c r="N1011" s="33" t="str">
        <f t="shared" si="302"/>
        <v>Lançar Preço Coluna (D) Faixa 12</v>
      </c>
      <c r="O1011" s="33"/>
      <c r="P1011" s="31" t="str">
        <f t="shared" si="298"/>
        <v>Lançar Preços na Faixa 13</v>
      </c>
    </row>
    <row r="1012" spans="1:16" ht="25.5">
      <c r="A1012" s="11">
        <v>4</v>
      </c>
      <c r="B1012" s="12" t="s">
        <v>4</v>
      </c>
      <c r="C1012" s="19"/>
      <c r="D1012" s="19"/>
      <c r="E1012" s="19"/>
      <c r="F1012" s="19"/>
      <c r="G1012" s="10">
        <f t="shared" si="296"/>
        <v>0</v>
      </c>
      <c r="H1012" s="75"/>
      <c r="I1012" s="51" t="str">
        <f t="shared" si="297"/>
        <v/>
      </c>
      <c r="J1012" s="4"/>
      <c r="K1012" s="33" t="str">
        <f t="shared" si="299"/>
        <v>Lançar Preço Coluna (A) Faixa 13</v>
      </c>
      <c r="L1012" s="33" t="str">
        <f t="shared" si="300"/>
        <v>Lançar Preço Coluna (B) Faixa 12</v>
      </c>
      <c r="M1012" s="33" t="str">
        <f t="shared" si="301"/>
        <v>Lançar Preço Coluna (C) Faixa 12</v>
      </c>
      <c r="N1012" s="33" t="str">
        <f t="shared" si="302"/>
        <v>Lançar Preço Coluna (D) Faixa 12</v>
      </c>
      <c r="O1012" s="33"/>
      <c r="P1012" s="31" t="str">
        <f t="shared" si="298"/>
        <v>Lançar Preços na Faixa 13</v>
      </c>
    </row>
    <row r="1013" spans="1:16" ht="25.5">
      <c r="A1013" s="14">
        <v>5</v>
      </c>
      <c r="B1013" s="15" t="s">
        <v>5</v>
      </c>
      <c r="C1013" s="19"/>
      <c r="D1013" s="19"/>
      <c r="E1013" s="19"/>
      <c r="F1013" s="19"/>
      <c r="G1013" s="10">
        <f t="shared" si="296"/>
        <v>0</v>
      </c>
      <c r="H1013" s="75"/>
      <c r="I1013" s="51" t="str">
        <f t="shared" si="297"/>
        <v/>
      </c>
      <c r="J1013" s="18"/>
      <c r="K1013" s="33" t="str">
        <f t="shared" si="299"/>
        <v>Lançar Preço Coluna (A) Faixa 13</v>
      </c>
      <c r="L1013" s="33" t="str">
        <f t="shared" si="300"/>
        <v>Lançar Preço Coluna (B) Faixa 12</v>
      </c>
      <c r="M1013" s="33" t="str">
        <f t="shared" si="301"/>
        <v>Lançar Preço Coluna (C) Faixa 12</v>
      </c>
      <c r="N1013" s="33" t="str">
        <f t="shared" si="302"/>
        <v>Lançar Preço Coluna (D) Faixa 12</v>
      </c>
      <c r="O1013" s="33"/>
      <c r="P1013" s="31" t="str">
        <f t="shared" si="298"/>
        <v>Lançar Preços na Faixa 13</v>
      </c>
    </row>
    <row r="1014" spans="1:16" ht="25.5">
      <c r="A1014" s="11">
        <v>6</v>
      </c>
      <c r="B1014" s="12" t="s">
        <v>6</v>
      </c>
      <c r="C1014" s="19"/>
      <c r="D1014" s="19"/>
      <c r="E1014" s="19"/>
      <c r="F1014" s="19"/>
      <c r="G1014" s="10">
        <f t="shared" si="296"/>
        <v>0</v>
      </c>
      <c r="H1014" s="75"/>
      <c r="I1014" s="51" t="str">
        <f t="shared" si="297"/>
        <v/>
      </c>
      <c r="J1014" s="4"/>
      <c r="K1014" s="33" t="str">
        <f t="shared" si="299"/>
        <v>Lançar Preço Coluna (A) Faixa 13</v>
      </c>
      <c r="L1014" s="33" t="str">
        <f t="shared" si="300"/>
        <v>Lançar Preço Coluna (B) Faixa 12</v>
      </c>
      <c r="M1014" s="33" t="str">
        <f t="shared" si="301"/>
        <v>Lançar Preço Coluna (C) Faixa 12</v>
      </c>
      <c r="N1014" s="33" t="str">
        <f t="shared" si="302"/>
        <v>Lançar Preço Coluna (D) Faixa 12</v>
      </c>
      <c r="O1014" s="33"/>
      <c r="P1014" s="31" t="str">
        <f t="shared" si="298"/>
        <v>Lançar Preços na Faixa 13</v>
      </c>
    </row>
    <row r="1015" spans="1:16" ht="25.5">
      <c r="A1015" s="11">
        <v>7</v>
      </c>
      <c r="B1015" s="12" t="s">
        <v>7</v>
      </c>
      <c r="C1015" s="19"/>
      <c r="D1015" s="19"/>
      <c r="E1015" s="19"/>
      <c r="F1015" s="19"/>
      <c r="G1015" s="10">
        <f t="shared" si="296"/>
        <v>0</v>
      </c>
      <c r="H1015" s="75"/>
      <c r="I1015" s="51" t="str">
        <f t="shared" si="297"/>
        <v/>
      </c>
      <c r="J1015" s="4"/>
      <c r="K1015" s="33" t="str">
        <f t="shared" si="299"/>
        <v>Lançar Preço Coluna (A) Faixa 13</v>
      </c>
      <c r="L1015" s="33" t="str">
        <f t="shared" si="300"/>
        <v>Lançar Preço Coluna (B) Faixa 12</v>
      </c>
      <c r="M1015" s="33" t="str">
        <f t="shared" si="301"/>
        <v>Lançar Preço Coluna (C) Faixa 12</v>
      </c>
      <c r="N1015" s="33" t="str">
        <f t="shared" si="302"/>
        <v>Lançar Preço Coluna (D) Faixa 12</v>
      </c>
      <c r="O1015" s="33"/>
      <c r="P1015" s="31" t="str">
        <f t="shared" si="298"/>
        <v>Lançar Preços na Faixa 13</v>
      </c>
    </row>
    <row r="1016" spans="1:16" ht="25.5">
      <c r="A1016" s="11">
        <v>8</v>
      </c>
      <c r="B1016" s="12" t="s">
        <v>8</v>
      </c>
      <c r="C1016" s="19"/>
      <c r="D1016" s="19"/>
      <c r="E1016" s="19"/>
      <c r="F1016" s="19"/>
      <c r="G1016" s="10">
        <f t="shared" si="296"/>
        <v>0</v>
      </c>
      <c r="H1016" s="75"/>
      <c r="I1016" s="51" t="str">
        <f t="shared" si="297"/>
        <v/>
      </c>
      <c r="J1016" s="4"/>
      <c r="K1016" s="33" t="str">
        <f t="shared" si="299"/>
        <v>Lançar Preço Coluna (A) Faixa 13</v>
      </c>
      <c r="L1016" s="33" t="str">
        <f t="shared" si="300"/>
        <v>Lançar Preço Coluna (B) Faixa 12</v>
      </c>
      <c r="M1016" s="33" t="str">
        <f t="shared" si="301"/>
        <v>Lançar Preço Coluna (C) Faixa 12</v>
      </c>
      <c r="N1016" s="33" t="str">
        <f t="shared" si="302"/>
        <v>Lançar Preço Coluna (D) Faixa 12</v>
      </c>
      <c r="O1016" s="33"/>
      <c r="P1016" s="31" t="str">
        <f t="shared" si="298"/>
        <v>Lançar Preços na Faixa 13</v>
      </c>
    </row>
    <row r="1017" spans="1:16" ht="25.5">
      <c r="A1017" s="11">
        <v>9</v>
      </c>
      <c r="B1017" s="12" t="s">
        <v>9</v>
      </c>
      <c r="C1017" s="19"/>
      <c r="D1017" s="19"/>
      <c r="E1017" s="19"/>
      <c r="F1017" s="19"/>
      <c r="G1017" s="10">
        <f t="shared" si="296"/>
        <v>0</v>
      </c>
      <c r="H1017" s="75"/>
      <c r="I1017" s="51" t="str">
        <f t="shared" si="297"/>
        <v/>
      </c>
      <c r="J1017" s="4"/>
      <c r="K1017" s="33" t="str">
        <f t="shared" si="299"/>
        <v>Lançar Preço Coluna (A) Faixa 13</v>
      </c>
      <c r="L1017" s="33" t="str">
        <f t="shared" si="300"/>
        <v>Lançar Preço Coluna (B) Faixa 12</v>
      </c>
      <c r="M1017" s="33" t="str">
        <f t="shared" si="301"/>
        <v>Lançar Preço Coluna (C) Faixa 12</v>
      </c>
      <c r="N1017" s="33" t="str">
        <f t="shared" si="302"/>
        <v>Lançar Preço Coluna (D) Faixa 12</v>
      </c>
      <c r="O1017" s="33"/>
      <c r="P1017" s="31" t="str">
        <f t="shared" si="298"/>
        <v>Lançar Preços na Faixa 13</v>
      </c>
    </row>
    <row r="1018" spans="1:16" ht="25.5">
      <c r="A1018" s="11">
        <v>10</v>
      </c>
      <c r="B1018" s="12" t="s">
        <v>10</v>
      </c>
      <c r="C1018" s="19"/>
      <c r="D1018" s="19"/>
      <c r="E1018" s="19"/>
      <c r="F1018" s="19"/>
      <c r="G1018" s="10">
        <f t="shared" si="296"/>
        <v>0</v>
      </c>
      <c r="H1018" s="75"/>
      <c r="I1018" s="51" t="str">
        <f t="shared" si="297"/>
        <v/>
      </c>
      <c r="J1018" s="4"/>
      <c r="K1018" s="33" t="str">
        <f t="shared" si="299"/>
        <v>Lançar Preço Coluna (A) Faixa 13</v>
      </c>
      <c r="L1018" s="33" t="str">
        <f t="shared" si="300"/>
        <v>Lançar Preço Coluna (B) Faixa 12</v>
      </c>
      <c r="M1018" s="33" t="str">
        <f t="shared" si="301"/>
        <v>Lançar Preço Coluna (C) Faixa 12</v>
      </c>
      <c r="N1018" s="33" t="str">
        <f t="shared" si="302"/>
        <v>Lançar Preço Coluna (D) Faixa 12</v>
      </c>
      <c r="O1018" s="33"/>
      <c r="P1018" s="31" t="str">
        <f t="shared" si="298"/>
        <v>Lançar Preços na Faixa 13</v>
      </c>
    </row>
    <row r="1019" spans="1:16" ht="25.5">
      <c r="A1019" s="11">
        <v>11</v>
      </c>
      <c r="B1019" s="12" t="s">
        <v>11</v>
      </c>
      <c r="C1019" s="19"/>
      <c r="D1019" s="19"/>
      <c r="E1019" s="19"/>
      <c r="F1019" s="19"/>
      <c r="G1019" s="10">
        <f t="shared" si="296"/>
        <v>0</v>
      </c>
      <c r="H1019" s="75"/>
      <c r="I1019" s="51" t="str">
        <f t="shared" si="297"/>
        <v/>
      </c>
      <c r="J1019" s="4"/>
      <c r="K1019" s="33" t="str">
        <f t="shared" si="299"/>
        <v>Lançar Preço Coluna (A) Faixa 13</v>
      </c>
      <c r="L1019" s="33" t="str">
        <f t="shared" si="300"/>
        <v>Lançar Preço Coluna (B) Faixa 12</v>
      </c>
      <c r="M1019" s="33" t="str">
        <f t="shared" si="301"/>
        <v>Lançar Preço Coluna (C) Faixa 12</v>
      </c>
      <c r="N1019" s="33" t="str">
        <f t="shared" si="302"/>
        <v>Lançar Preço Coluna (D) Faixa 12</v>
      </c>
      <c r="O1019" s="33"/>
      <c r="P1019" s="31" t="str">
        <f t="shared" si="298"/>
        <v>Lançar Preços na Faixa 13</v>
      </c>
    </row>
    <row r="1020" spans="1:16" ht="25.5">
      <c r="A1020" s="11">
        <v>12</v>
      </c>
      <c r="B1020" s="12" t="s">
        <v>12</v>
      </c>
      <c r="C1020" s="19"/>
      <c r="D1020" s="19"/>
      <c r="E1020" s="19"/>
      <c r="F1020" s="19"/>
      <c r="G1020" s="10">
        <f t="shared" si="296"/>
        <v>0</v>
      </c>
      <c r="H1020" s="75"/>
      <c r="I1020" s="51" t="str">
        <f t="shared" si="297"/>
        <v/>
      </c>
      <c r="J1020" s="4"/>
      <c r="K1020" s="33" t="str">
        <f t="shared" si="299"/>
        <v>Lançar Preço Coluna (A) Faixa 13</v>
      </c>
      <c r="L1020" s="33" t="str">
        <f t="shared" si="300"/>
        <v>Lançar Preço Coluna (B) Faixa 12</v>
      </c>
      <c r="M1020" s="33" t="str">
        <f t="shared" si="301"/>
        <v>Lançar Preço Coluna (C) Faixa 12</v>
      </c>
      <c r="N1020" s="33" t="str">
        <f t="shared" si="302"/>
        <v>Lançar Preço Coluna (D) Faixa 12</v>
      </c>
      <c r="O1020" s="33"/>
      <c r="P1020" s="31" t="str">
        <f t="shared" si="298"/>
        <v>Lançar Preços na Faixa 13</v>
      </c>
    </row>
    <row r="1021" spans="1:16" ht="26.25" thickBot="1">
      <c r="A1021" s="46">
        <v>13</v>
      </c>
      <c r="B1021" s="47" t="s">
        <v>13</v>
      </c>
      <c r="C1021" s="48"/>
      <c r="D1021" s="48"/>
      <c r="E1021" s="48"/>
      <c r="F1021" s="48"/>
      <c r="G1021" s="49">
        <f t="shared" si="296"/>
        <v>0</v>
      </c>
      <c r="H1021" s="75">
        <f>SUM(G1009:G1021)</f>
        <v>0</v>
      </c>
      <c r="I1021" s="51" t="str">
        <f t="shared" si="297"/>
        <v/>
      </c>
      <c r="J1021" s="4"/>
      <c r="K1021" s="39" t="str">
        <f t="shared" si="299"/>
        <v>Lançar Preço Coluna (A) Faixa 13</v>
      </c>
      <c r="L1021" s="39" t="str">
        <f t="shared" si="300"/>
        <v>Lançar Preço Coluna (B) Faixa 12</v>
      </c>
      <c r="M1021" s="39" t="str">
        <f t="shared" si="301"/>
        <v>Lançar Preço Coluna (C) Faixa 12</v>
      </c>
      <c r="N1021" s="39" t="str">
        <f t="shared" si="302"/>
        <v>Lançar Preço Coluna (D) Faixa 12</v>
      </c>
      <c r="O1021" s="39"/>
      <c r="P1021" s="36" t="str">
        <f t="shared" si="298"/>
        <v>Lançar Preços na Faixa 13</v>
      </c>
    </row>
    <row r="1022" spans="1:16" ht="21.75" customHeight="1" thickBot="1">
      <c r="A1022" s="6"/>
      <c r="B1022" s="4"/>
      <c r="C1022" s="4"/>
      <c r="D1022" s="4"/>
      <c r="E1022" s="4"/>
      <c r="F1022" s="4"/>
      <c r="G1022" s="4"/>
      <c r="H1022" s="74"/>
      <c r="I1022" s="51"/>
      <c r="J1022" s="4"/>
      <c r="K1022" s="35"/>
      <c r="L1022" s="35"/>
      <c r="M1022" s="35"/>
      <c r="N1022" s="35"/>
      <c r="O1022" s="35"/>
      <c r="P1022" s="35"/>
    </row>
    <row r="1023" spans="1:16" s="63" customFormat="1" ht="30.75" customHeight="1" thickBot="1">
      <c r="A1023" s="120" t="s">
        <v>85</v>
      </c>
      <c r="B1023" s="121"/>
      <c r="C1023" s="121"/>
      <c r="D1023" s="121"/>
      <c r="E1023" s="122"/>
      <c r="F1023" s="122"/>
      <c r="G1023" s="123"/>
      <c r="H1023" s="58"/>
      <c r="I1023" s="59"/>
      <c r="J1023" s="60"/>
      <c r="K1023" s="145" t="s">
        <v>50</v>
      </c>
      <c r="L1023" s="145"/>
      <c r="M1023" s="145"/>
      <c r="N1023" s="145"/>
      <c r="O1023" s="61"/>
      <c r="P1023" s="147" t="s">
        <v>51</v>
      </c>
    </row>
    <row r="1024" spans="1:16" ht="39" customHeight="1" thickBot="1">
      <c r="A1024" s="156" t="s">
        <v>40</v>
      </c>
      <c r="B1024" s="157"/>
      <c r="C1024" s="157"/>
      <c r="D1024" s="157"/>
      <c r="E1024" s="157"/>
      <c r="F1024" s="157"/>
      <c r="G1024" s="158"/>
      <c r="H1024" s="53"/>
      <c r="I1024" s="51"/>
      <c r="J1024" s="4"/>
      <c r="K1024" s="145"/>
      <c r="L1024" s="145"/>
      <c r="M1024" s="145"/>
      <c r="N1024" s="145"/>
      <c r="O1024" s="18"/>
      <c r="P1024" s="147"/>
    </row>
    <row r="1025" spans="1:16" ht="12.75" customHeight="1" thickBot="1">
      <c r="A1025" s="127" t="s">
        <v>37</v>
      </c>
      <c r="B1025" s="127" t="s">
        <v>36</v>
      </c>
      <c r="C1025" s="130" t="s">
        <v>52</v>
      </c>
      <c r="D1025" s="131"/>
      <c r="E1025" s="131"/>
      <c r="F1025" s="132"/>
      <c r="G1025" s="133" t="s">
        <v>89</v>
      </c>
      <c r="H1025" s="54"/>
      <c r="I1025" s="51"/>
      <c r="J1025" s="4"/>
      <c r="K1025" s="145"/>
      <c r="L1025" s="145"/>
      <c r="M1025" s="145"/>
      <c r="N1025" s="145"/>
      <c r="O1025" s="18"/>
      <c r="P1025" s="147"/>
    </row>
    <row r="1026" spans="1:16" ht="13.5" customHeight="1" thickBot="1">
      <c r="A1026" s="128"/>
      <c r="B1026" s="128"/>
      <c r="C1026" s="21" t="s">
        <v>41</v>
      </c>
      <c r="D1026" s="20" t="s">
        <v>42</v>
      </c>
      <c r="E1026" s="20" t="s">
        <v>43</v>
      </c>
      <c r="F1026" s="20" t="s">
        <v>44</v>
      </c>
      <c r="G1026" s="134"/>
      <c r="H1026" s="54"/>
      <c r="I1026" s="51"/>
      <c r="J1026" s="4"/>
      <c r="K1026" s="145"/>
      <c r="L1026" s="145"/>
      <c r="M1026" s="145"/>
      <c r="N1026" s="145"/>
      <c r="O1026" s="18"/>
      <c r="P1026" s="147"/>
    </row>
    <row r="1027" spans="1:16" ht="39" customHeight="1" thickBot="1">
      <c r="A1027" s="129"/>
      <c r="B1027" s="129"/>
      <c r="C1027" s="29" t="s">
        <v>46</v>
      </c>
      <c r="D1027" s="7" t="s">
        <v>47</v>
      </c>
      <c r="E1027" s="7" t="s">
        <v>48</v>
      </c>
      <c r="F1027" s="7" t="s">
        <v>49</v>
      </c>
      <c r="G1027" s="135"/>
      <c r="H1027" s="54"/>
      <c r="I1027" s="51"/>
      <c r="J1027" s="4"/>
      <c r="K1027" s="146"/>
      <c r="L1027" s="146"/>
      <c r="M1027" s="146"/>
      <c r="N1027" s="146"/>
      <c r="O1027" s="32"/>
      <c r="P1027" s="148"/>
    </row>
    <row r="1028" spans="1:16" ht="25.5">
      <c r="A1028" s="8">
        <v>1</v>
      </c>
      <c r="B1028" s="9" t="s">
        <v>1</v>
      </c>
      <c r="C1028" s="19"/>
      <c r="D1028" s="19"/>
      <c r="E1028" s="19"/>
      <c r="F1028" s="19"/>
      <c r="G1028" s="10">
        <f t="shared" ref="G1028:G1040" si="303">SUM(C1028:D1028)</f>
        <v>0</v>
      </c>
      <c r="H1028" s="75"/>
      <c r="I1028" s="51" t="str">
        <f t="shared" ref="I1028:I1040" si="304">IF(C1028&lt;&gt;0,AND(D1028&lt;C1028,E1028&lt;D1028,F1028&lt;E1028),"")</f>
        <v/>
      </c>
      <c r="J1028" s="4"/>
      <c r="K1028" s="40" t="str">
        <f>IF(C1028&lt;&gt;0,IF(AND(C1028&lt;C1009),"Preço Ok Coluna (A) Faixa 1","ERRO Preço Coluna (A) Faixa 1"),"Lançar Preço Coluna (A) Faixa 1")</f>
        <v>Lançar Preço Coluna (A) Faixa 1</v>
      </c>
      <c r="L1028" s="40" t="str">
        <f>IF(D1028&lt;&gt;0,IF(AND(D1028&lt;D1009),"Preço Ok Coluna (B) Faixa 1","ERRO Preço Coluna (B) Faixa 1"),"Lançar Preço Coluna (B) Faixa 1")</f>
        <v>Lançar Preço Coluna (B) Faixa 1</v>
      </c>
      <c r="M1028" s="40" t="str">
        <f>IF(E1028&lt;&gt;0,IF(AND(E1028&lt;E1009),"Preço Ok Coluna (C) Faixa 1","ERRO Preço Coluna (C) Faixa 1"),"Lançar Preço Coluna (C) Faixa 1")</f>
        <v>Lançar Preço Coluna (C) Faixa 1</v>
      </c>
      <c r="N1028" s="40" t="str">
        <f>IF(F1028&lt;&gt;0,IF(AND(F1028&lt;F1009),"Preço Ok Coluna (D) Faixa 1","ERRO Preço Coluna (D) Faixa 1"),"Lançar Preço Coluna (D) Faixa 1")</f>
        <v>Lançar Preço Coluna (D) Faixa 1</v>
      </c>
      <c r="O1028" s="40"/>
      <c r="P1028" s="31" t="str">
        <f>IF(F1028&lt;&gt;"",IF(I1028=TRUE,"Preços OK na Faixa 1","ERRO Preços na Faixa 1"),"Lançar Preços na Faixa 1")</f>
        <v>Lançar Preços na Faixa 1</v>
      </c>
    </row>
    <row r="1029" spans="1:16" ht="25.5">
      <c r="A1029" s="11">
        <v>2</v>
      </c>
      <c r="B1029" s="12" t="s">
        <v>2</v>
      </c>
      <c r="C1029" s="19"/>
      <c r="D1029" s="19"/>
      <c r="E1029" s="19"/>
      <c r="F1029" s="19"/>
      <c r="G1029" s="10">
        <f t="shared" si="303"/>
        <v>0</v>
      </c>
      <c r="H1029" s="75"/>
      <c r="I1029" s="51" t="str">
        <f t="shared" si="304"/>
        <v/>
      </c>
      <c r="J1029" s="4"/>
      <c r="K1029" s="40" t="str">
        <f>IF(C1029&lt;&gt;0,IF(AND(C1029&lt;C1010),"Preço Ok Coluna (A) Faixa 1","ERRO Preço Coluna (A) Faixa 1"),"Lançar Preço Coluna (A) Faixa 1")</f>
        <v>Lançar Preço Coluna (A) Faixa 1</v>
      </c>
      <c r="L1029" s="40" t="str">
        <f>IF(D1029&lt;&gt;0,IF(AND(D1029&lt;D1010),"Preço Ok Coluna (B) Faixa 1","ERRO Preço Coluna (B) Faixa 1"),"Lançar Preço Coluna (B) Faixa 1")</f>
        <v>Lançar Preço Coluna (B) Faixa 1</v>
      </c>
      <c r="M1029" s="40" t="str">
        <f>IF(E1029&lt;&gt;0,IF(AND(E1029&lt;E1010),"Preço Ok Coluna (C) Faixa 1","ERRO Preço Coluna (C) Faixa 1"),"Lançar Preço Coluna (C) Faixa 1")</f>
        <v>Lançar Preço Coluna (C) Faixa 1</v>
      </c>
      <c r="N1029" s="40" t="str">
        <f>IF(F1029&lt;&gt;0,IF(AND(F1029&lt;F1010),"Preço Ok Coluna (D) Faixa 1","ERRO Preço Coluna (D) Faixa 1"),"Lançar Preço Coluna (D) Faixa 1")</f>
        <v>Lançar Preço Coluna (D) Faixa 1</v>
      </c>
      <c r="O1029" s="33"/>
      <c r="P1029" s="31" t="str">
        <f>IF(F1029&lt;&gt;"",IF(I1029=TRUE,"Preços OK na Faixa 2","ERRO Preços na Faixa 2"),"Lançar Preços na Faixa 2")</f>
        <v>Lançar Preços na Faixa 2</v>
      </c>
    </row>
    <row r="1030" spans="1:16" ht="25.5">
      <c r="A1030" s="11">
        <v>3</v>
      </c>
      <c r="B1030" s="12" t="s">
        <v>3</v>
      </c>
      <c r="C1030" s="19"/>
      <c r="D1030" s="19"/>
      <c r="E1030" s="19"/>
      <c r="F1030" s="19"/>
      <c r="G1030" s="10">
        <f t="shared" si="303"/>
        <v>0</v>
      </c>
      <c r="H1030" s="75"/>
      <c r="I1030" s="51" t="str">
        <f t="shared" si="304"/>
        <v/>
      </c>
      <c r="J1030" s="4"/>
      <c r="K1030" s="40" t="str">
        <f t="shared" ref="K1030:K1040" si="305">IF(C1030&lt;&gt;0,IF(AND(C1030&lt;C1011),"Preço Ok Coluna (A) Faixa 1","ERRO Preço Coluna (A) Faixa 1"),"Lançar Preço Coluna (A) Faixa 1")</f>
        <v>Lançar Preço Coluna (A) Faixa 1</v>
      </c>
      <c r="L1030" s="40" t="str">
        <f t="shared" ref="L1030:L1040" si="306">IF(D1030&lt;&gt;0,IF(AND(D1030&lt;D1011),"Preço Ok Coluna (B) Faixa 1","ERRO Preço Coluna (B) Faixa 1"),"Lançar Preço Coluna (B) Faixa 1")</f>
        <v>Lançar Preço Coluna (B) Faixa 1</v>
      </c>
      <c r="M1030" s="40" t="str">
        <f t="shared" ref="M1030:M1040" si="307">IF(E1030&lt;&gt;0,IF(AND(E1030&lt;E1011),"Preço Ok Coluna (C) Faixa 1","ERRO Preço Coluna (C) Faixa 1"),"Lançar Preço Coluna (C) Faixa 1")</f>
        <v>Lançar Preço Coluna (C) Faixa 1</v>
      </c>
      <c r="N1030" s="40" t="str">
        <f t="shared" ref="N1030:N1040" si="308">IF(F1030&lt;&gt;0,IF(AND(F1030&lt;F1011),"Preço Ok Coluna (D) Faixa 1","ERRO Preço Coluna (D) Faixa 1"),"Lançar Preço Coluna (D) Faixa 1")</f>
        <v>Lançar Preço Coluna (D) Faixa 1</v>
      </c>
      <c r="O1030" s="33"/>
      <c r="P1030" s="31" t="str">
        <f>IF(F1030&lt;&gt;"",IF(I1030=TRUE,"Preços OK na Faixa 3","ERRO Preços na Faixa 3"),"Lançar Preços na Faixa 3")</f>
        <v>Lançar Preços na Faixa 3</v>
      </c>
    </row>
    <row r="1031" spans="1:16" ht="25.5">
      <c r="A1031" s="11">
        <v>4</v>
      </c>
      <c r="B1031" s="12" t="s">
        <v>4</v>
      </c>
      <c r="C1031" s="19"/>
      <c r="D1031" s="19"/>
      <c r="E1031" s="19"/>
      <c r="F1031" s="19"/>
      <c r="G1031" s="10">
        <f t="shared" si="303"/>
        <v>0</v>
      </c>
      <c r="H1031" s="75"/>
      <c r="I1031" s="51" t="str">
        <f t="shared" si="304"/>
        <v/>
      </c>
      <c r="J1031" s="4"/>
      <c r="K1031" s="40" t="str">
        <f t="shared" si="305"/>
        <v>Lançar Preço Coluna (A) Faixa 1</v>
      </c>
      <c r="L1031" s="40" t="str">
        <f t="shared" si="306"/>
        <v>Lançar Preço Coluna (B) Faixa 1</v>
      </c>
      <c r="M1031" s="40" t="str">
        <f t="shared" si="307"/>
        <v>Lançar Preço Coluna (C) Faixa 1</v>
      </c>
      <c r="N1031" s="40" t="str">
        <f t="shared" si="308"/>
        <v>Lançar Preço Coluna (D) Faixa 1</v>
      </c>
      <c r="O1031" s="33"/>
      <c r="P1031" s="31" t="str">
        <f>IF(F1031&lt;&gt;"",IF(I1031=TRUE,"Preços OK na Faixa 4","ERRO Preços na Faixa 4"),"Lançar Preços na Faixa 4")</f>
        <v>Lançar Preços na Faixa 4</v>
      </c>
    </row>
    <row r="1032" spans="1:16" ht="25.5">
      <c r="A1032" s="14">
        <v>5</v>
      </c>
      <c r="B1032" s="15" t="s">
        <v>5</v>
      </c>
      <c r="C1032" s="19"/>
      <c r="D1032" s="19"/>
      <c r="E1032" s="19"/>
      <c r="F1032" s="19"/>
      <c r="G1032" s="10">
        <f t="shared" si="303"/>
        <v>0</v>
      </c>
      <c r="H1032" s="75"/>
      <c r="I1032" s="51" t="str">
        <f t="shared" si="304"/>
        <v/>
      </c>
      <c r="J1032" s="18"/>
      <c r="K1032" s="40" t="str">
        <f t="shared" si="305"/>
        <v>Lançar Preço Coluna (A) Faixa 1</v>
      </c>
      <c r="L1032" s="40" t="str">
        <f t="shared" si="306"/>
        <v>Lançar Preço Coluna (B) Faixa 1</v>
      </c>
      <c r="M1032" s="40" t="str">
        <f t="shared" si="307"/>
        <v>Lançar Preço Coluna (C) Faixa 1</v>
      </c>
      <c r="N1032" s="40" t="str">
        <f t="shared" si="308"/>
        <v>Lançar Preço Coluna (D) Faixa 1</v>
      </c>
      <c r="O1032" s="33"/>
      <c r="P1032" s="31" t="str">
        <f>IF(F1032&lt;&gt;"",IF(I1032=TRUE,"Preços OK na Faixa 5","ERRO Preços na Faixa 5"),"Lançar Preços na Faixa 5")</f>
        <v>Lançar Preços na Faixa 5</v>
      </c>
    </row>
    <row r="1033" spans="1:16" ht="25.5">
      <c r="A1033" s="11">
        <v>6</v>
      </c>
      <c r="B1033" s="12" t="s">
        <v>6</v>
      </c>
      <c r="C1033" s="19"/>
      <c r="D1033" s="19"/>
      <c r="E1033" s="19"/>
      <c r="F1033" s="19"/>
      <c r="G1033" s="10">
        <f t="shared" si="303"/>
        <v>0</v>
      </c>
      <c r="H1033" s="75"/>
      <c r="I1033" s="51" t="str">
        <f t="shared" si="304"/>
        <v/>
      </c>
      <c r="J1033" s="4"/>
      <c r="K1033" s="40" t="str">
        <f t="shared" si="305"/>
        <v>Lançar Preço Coluna (A) Faixa 1</v>
      </c>
      <c r="L1033" s="40" t="str">
        <f t="shared" si="306"/>
        <v>Lançar Preço Coluna (B) Faixa 1</v>
      </c>
      <c r="M1033" s="40" t="str">
        <f t="shared" si="307"/>
        <v>Lançar Preço Coluna (C) Faixa 1</v>
      </c>
      <c r="N1033" s="40" t="str">
        <f t="shared" si="308"/>
        <v>Lançar Preço Coluna (D) Faixa 1</v>
      </c>
      <c r="O1033" s="33"/>
      <c r="P1033" s="31" t="str">
        <f>IF(F1033&lt;&gt;"",IF(I1033=TRUE,"Preços OK na Faixa 6","ERRO Preços na Faixa 6"),"Lançar Preços na Faixa 6")</f>
        <v>Lançar Preços na Faixa 6</v>
      </c>
    </row>
    <row r="1034" spans="1:16" ht="25.5">
      <c r="A1034" s="11">
        <v>7</v>
      </c>
      <c r="B1034" s="12" t="s">
        <v>7</v>
      </c>
      <c r="C1034" s="19"/>
      <c r="D1034" s="19"/>
      <c r="E1034" s="19"/>
      <c r="F1034" s="19"/>
      <c r="G1034" s="10">
        <f t="shared" si="303"/>
        <v>0</v>
      </c>
      <c r="H1034" s="75"/>
      <c r="I1034" s="51" t="str">
        <f t="shared" si="304"/>
        <v/>
      </c>
      <c r="J1034" s="4"/>
      <c r="K1034" s="40" t="str">
        <f t="shared" si="305"/>
        <v>Lançar Preço Coluna (A) Faixa 1</v>
      </c>
      <c r="L1034" s="40" t="str">
        <f t="shared" si="306"/>
        <v>Lançar Preço Coluna (B) Faixa 1</v>
      </c>
      <c r="M1034" s="40" t="str">
        <f t="shared" si="307"/>
        <v>Lançar Preço Coluna (C) Faixa 1</v>
      </c>
      <c r="N1034" s="40" t="str">
        <f t="shared" si="308"/>
        <v>Lançar Preço Coluna (D) Faixa 1</v>
      </c>
      <c r="O1034" s="33"/>
      <c r="P1034" s="31" t="str">
        <f>IF(F1034&lt;&gt;"",IF(I1034=TRUE,"Preços OK na Faixa 7","ERRO Preços na Faixa 7"),"Lançar Preços na Faixa 7")</f>
        <v>Lançar Preços na Faixa 7</v>
      </c>
    </row>
    <row r="1035" spans="1:16" ht="25.5">
      <c r="A1035" s="11">
        <v>8</v>
      </c>
      <c r="B1035" s="12" t="s">
        <v>8</v>
      </c>
      <c r="C1035" s="19"/>
      <c r="D1035" s="19"/>
      <c r="E1035" s="19"/>
      <c r="F1035" s="19"/>
      <c r="G1035" s="10">
        <f t="shared" si="303"/>
        <v>0</v>
      </c>
      <c r="H1035" s="75"/>
      <c r="I1035" s="51" t="str">
        <f t="shared" si="304"/>
        <v/>
      </c>
      <c r="J1035" s="4"/>
      <c r="K1035" s="40" t="str">
        <f t="shared" si="305"/>
        <v>Lançar Preço Coluna (A) Faixa 1</v>
      </c>
      <c r="L1035" s="40" t="str">
        <f t="shared" si="306"/>
        <v>Lançar Preço Coluna (B) Faixa 1</v>
      </c>
      <c r="M1035" s="40" t="str">
        <f t="shared" si="307"/>
        <v>Lançar Preço Coluna (C) Faixa 1</v>
      </c>
      <c r="N1035" s="40" t="str">
        <f t="shared" si="308"/>
        <v>Lançar Preço Coluna (D) Faixa 1</v>
      </c>
      <c r="O1035" s="33"/>
      <c r="P1035" s="31" t="str">
        <f>IF(F1035&lt;&gt;"",IF(I1035=TRUE,"Preços OK na Faixa 8","ERRO Preços na Faixa 8"),"Lançar Preços na Faixa 8")</f>
        <v>Lançar Preços na Faixa 8</v>
      </c>
    </row>
    <row r="1036" spans="1:16" ht="25.5">
      <c r="A1036" s="11">
        <v>9</v>
      </c>
      <c r="B1036" s="12" t="s">
        <v>9</v>
      </c>
      <c r="C1036" s="19"/>
      <c r="D1036" s="19"/>
      <c r="E1036" s="19"/>
      <c r="F1036" s="19"/>
      <c r="G1036" s="10">
        <f t="shared" si="303"/>
        <v>0</v>
      </c>
      <c r="H1036" s="75"/>
      <c r="I1036" s="51" t="str">
        <f t="shared" si="304"/>
        <v/>
      </c>
      <c r="J1036" s="4"/>
      <c r="K1036" s="40" t="str">
        <f t="shared" si="305"/>
        <v>Lançar Preço Coluna (A) Faixa 1</v>
      </c>
      <c r="L1036" s="40" t="str">
        <f t="shared" si="306"/>
        <v>Lançar Preço Coluna (B) Faixa 1</v>
      </c>
      <c r="M1036" s="40" t="str">
        <f t="shared" si="307"/>
        <v>Lançar Preço Coluna (C) Faixa 1</v>
      </c>
      <c r="N1036" s="40" t="str">
        <f t="shared" si="308"/>
        <v>Lançar Preço Coluna (D) Faixa 1</v>
      </c>
      <c r="O1036" s="33"/>
      <c r="P1036" s="31" t="str">
        <f>IF(F1036&lt;&gt;"",IF(I1036=TRUE,"Preços OK na Faixa 9","ERRO Preços na Faixa 9"),"Lançar Preços na Faixa 9")</f>
        <v>Lançar Preços na Faixa 9</v>
      </c>
    </row>
    <row r="1037" spans="1:16" ht="25.5">
      <c r="A1037" s="11">
        <v>10</v>
      </c>
      <c r="B1037" s="12" t="s">
        <v>10</v>
      </c>
      <c r="C1037" s="19"/>
      <c r="D1037" s="19"/>
      <c r="E1037" s="19"/>
      <c r="F1037" s="19"/>
      <c r="G1037" s="10">
        <f t="shared" si="303"/>
        <v>0</v>
      </c>
      <c r="H1037" s="75"/>
      <c r="I1037" s="51" t="str">
        <f t="shared" si="304"/>
        <v/>
      </c>
      <c r="J1037" s="4"/>
      <c r="K1037" s="40" t="str">
        <f t="shared" si="305"/>
        <v>Lançar Preço Coluna (A) Faixa 1</v>
      </c>
      <c r="L1037" s="40" t="str">
        <f t="shared" si="306"/>
        <v>Lançar Preço Coluna (B) Faixa 1</v>
      </c>
      <c r="M1037" s="40" t="str">
        <f t="shared" si="307"/>
        <v>Lançar Preço Coluna (C) Faixa 1</v>
      </c>
      <c r="N1037" s="40" t="str">
        <f t="shared" si="308"/>
        <v>Lançar Preço Coluna (D) Faixa 1</v>
      </c>
      <c r="O1037" s="33"/>
      <c r="P1037" s="31" t="str">
        <f>IF(F1037&lt;&gt;"",IF(I1037=TRUE,"Preços OK na Faixa 10","ERRO Preços na Faixa 10"),"Lançar Preços na Faixa 10")</f>
        <v>Lançar Preços na Faixa 10</v>
      </c>
    </row>
    <row r="1038" spans="1:16" ht="25.5">
      <c r="A1038" s="11">
        <v>11</v>
      </c>
      <c r="B1038" s="12" t="s">
        <v>11</v>
      </c>
      <c r="C1038" s="19"/>
      <c r="D1038" s="19"/>
      <c r="E1038" s="19"/>
      <c r="F1038" s="19"/>
      <c r="G1038" s="10">
        <f t="shared" si="303"/>
        <v>0</v>
      </c>
      <c r="H1038" s="75"/>
      <c r="I1038" s="51" t="str">
        <f t="shared" si="304"/>
        <v/>
      </c>
      <c r="J1038" s="4"/>
      <c r="K1038" s="40" t="str">
        <f t="shared" si="305"/>
        <v>Lançar Preço Coluna (A) Faixa 1</v>
      </c>
      <c r="L1038" s="40" t="str">
        <f t="shared" si="306"/>
        <v>Lançar Preço Coluna (B) Faixa 1</v>
      </c>
      <c r="M1038" s="40" t="str">
        <f t="shared" si="307"/>
        <v>Lançar Preço Coluna (C) Faixa 1</v>
      </c>
      <c r="N1038" s="40" t="str">
        <f t="shared" si="308"/>
        <v>Lançar Preço Coluna (D) Faixa 1</v>
      </c>
      <c r="O1038" s="33"/>
      <c r="P1038" s="31" t="str">
        <f>IF(F1038&lt;&gt;"",IF(I1038=TRUE,"Preços OK na Faixa 11","ERRO Preços na Faixa 11"),"Lançar Preços na Faixa 11")</f>
        <v>Lançar Preços na Faixa 11</v>
      </c>
    </row>
    <row r="1039" spans="1:16" ht="25.5">
      <c r="A1039" s="11">
        <v>12</v>
      </c>
      <c r="B1039" s="12" t="s">
        <v>12</v>
      </c>
      <c r="C1039" s="19"/>
      <c r="D1039" s="19"/>
      <c r="E1039" s="19"/>
      <c r="F1039" s="19"/>
      <c r="G1039" s="10">
        <f t="shared" si="303"/>
        <v>0</v>
      </c>
      <c r="H1039" s="75"/>
      <c r="I1039" s="51" t="str">
        <f t="shared" si="304"/>
        <v/>
      </c>
      <c r="J1039" s="4"/>
      <c r="K1039" s="40" t="str">
        <f t="shared" si="305"/>
        <v>Lançar Preço Coluna (A) Faixa 1</v>
      </c>
      <c r="L1039" s="40" t="str">
        <f t="shared" si="306"/>
        <v>Lançar Preço Coluna (B) Faixa 1</v>
      </c>
      <c r="M1039" s="40" t="str">
        <f t="shared" si="307"/>
        <v>Lançar Preço Coluna (C) Faixa 1</v>
      </c>
      <c r="N1039" s="40" t="str">
        <f t="shared" si="308"/>
        <v>Lançar Preço Coluna (D) Faixa 1</v>
      </c>
      <c r="O1039" s="33"/>
      <c r="P1039" s="36" t="str">
        <f>IF(F1039&lt;&gt;"",IF(I1039=TRUE,"Preços OK na Faixa 12","ERRO Preços na Faixa 12"),"Lançar Preços na Faixa 12")</f>
        <v>Lançar Preços na Faixa 12</v>
      </c>
    </row>
    <row r="1040" spans="1:16" ht="26.25" thickBot="1">
      <c r="A1040" s="46">
        <v>13</v>
      </c>
      <c r="B1040" s="47" t="s">
        <v>13</v>
      </c>
      <c r="C1040" s="48"/>
      <c r="D1040" s="48"/>
      <c r="E1040" s="48"/>
      <c r="F1040" s="48"/>
      <c r="G1040" s="49">
        <f t="shared" si="303"/>
        <v>0</v>
      </c>
      <c r="H1040" s="75">
        <f>SUM(G1028:G1040)</f>
        <v>0</v>
      </c>
      <c r="I1040" s="51" t="str">
        <f t="shared" si="304"/>
        <v/>
      </c>
      <c r="J1040" s="4"/>
      <c r="K1040" s="40" t="str">
        <f t="shared" si="305"/>
        <v>Lançar Preço Coluna (A) Faixa 1</v>
      </c>
      <c r="L1040" s="40" t="str">
        <f t="shared" si="306"/>
        <v>Lançar Preço Coluna (B) Faixa 1</v>
      </c>
      <c r="M1040" s="40" t="str">
        <f t="shared" si="307"/>
        <v>Lançar Preço Coluna (C) Faixa 1</v>
      </c>
      <c r="N1040" s="40" t="str">
        <f t="shared" si="308"/>
        <v>Lançar Preço Coluna (D) Faixa 1</v>
      </c>
      <c r="O1040" s="39"/>
      <c r="P1040" s="36" t="str">
        <f>IF(F1040&lt;&gt;"",IF(I1040=TRUE,"Preços OK na Faixa 13","ERRO Preços na Faixa 13"),"Lançar Preços na Faixa 13")</f>
        <v>Lançar Preços na Faixa 13</v>
      </c>
    </row>
    <row r="1041" spans="1:16" ht="21.75" customHeight="1" thickBot="1">
      <c r="A1041" s="6"/>
      <c r="B1041" s="4"/>
      <c r="C1041" s="4"/>
      <c r="D1041" s="4"/>
      <c r="E1041" s="4"/>
      <c r="F1041" s="4"/>
      <c r="G1041" s="4"/>
      <c r="H1041" s="74"/>
      <c r="I1041" s="51"/>
      <c r="J1041" s="4"/>
      <c r="K1041" s="35"/>
      <c r="L1041" s="35"/>
      <c r="M1041" s="35"/>
      <c r="N1041" s="35"/>
      <c r="O1041" s="35"/>
      <c r="P1041" s="42"/>
    </row>
    <row r="1042" spans="1:16" s="63" customFormat="1" ht="30.75" customHeight="1" thickBot="1">
      <c r="A1042" s="120" t="s">
        <v>86</v>
      </c>
      <c r="B1042" s="121"/>
      <c r="C1042" s="121"/>
      <c r="D1042" s="121"/>
      <c r="E1042" s="122"/>
      <c r="F1042" s="122"/>
      <c r="G1042" s="123"/>
      <c r="H1042" s="58"/>
      <c r="I1042" s="59"/>
      <c r="J1042" s="60"/>
      <c r="K1042" s="145" t="s">
        <v>50</v>
      </c>
      <c r="L1042" s="145"/>
      <c r="M1042" s="145"/>
      <c r="N1042" s="145"/>
      <c r="O1042" s="61"/>
      <c r="P1042" s="147" t="s">
        <v>51</v>
      </c>
    </row>
    <row r="1043" spans="1:16" ht="35.25" customHeight="1" thickBot="1">
      <c r="A1043" s="156" t="s">
        <v>39</v>
      </c>
      <c r="B1043" s="157"/>
      <c r="C1043" s="157"/>
      <c r="D1043" s="157"/>
      <c r="E1043" s="157"/>
      <c r="F1043" s="157"/>
      <c r="G1043" s="158"/>
      <c r="H1043" s="53"/>
      <c r="I1043" s="51"/>
      <c r="J1043" s="4"/>
      <c r="K1043" s="145"/>
      <c r="L1043" s="145"/>
      <c r="M1043" s="145"/>
      <c r="N1043" s="145"/>
      <c r="O1043" s="18"/>
      <c r="P1043" s="147"/>
    </row>
    <row r="1044" spans="1:16" ht="12.75" customHeight="1" thickBot="1">
      <c r="A1044" s="127" t="s">
        <v>37</v>
      </c>
      <c r="B1044" s="127" t="s">
        <v>36</v>
      </c>
      <c r="C1044" s="130" t="s">
        <v>52</v>
      </c>
      <c r="D1044" s="131"/>
      <c r="E1044" s="131"/>
      <c r="F1044" s="132"/>
      <c r="G1044" s="133" t="s">
        <v>89</v>
      </c>
      <c r="H1044" s="54"/>
      <c r="I1044" s="51"/>
      <c r="J1044" s="4"/>
      <c r="K1044" s="145"/>
      <c r="L1044" s="145"/>
      <c r="M1044" s="145"/>
      <c r="N1044" s="145"/>
      <c r="O1044" s="18"/>
      <c r="P1044" s="147"/>
    </row>
    <row r="1045" spans="1:16" ht="13.5" customHeight="1" thickBot="1">
      <c r="A1045" s="128"/>
      <c r="B1045" s="128"/>
      <c r="C1045" s="21" t="s">
        <v>41</v>
      </c>
      <c r="D1045" s="20" t="s">
        <v>42</v>
      </c>
      <c r="E1045" s="20" t="s">
        <v>43</v>
      </c>
      <c r="F1045" s="20" t="s">
        <v>44</v>
      </c>
      <c r="G1045" s="134"/>
      <c r="H1045" s="54"/>
      <c r="I1045" s="51"/>
      <c r="J1045" s="4"/>
      <c r="K1045" s="145"/>
      <c r="L1045" s="145"/>
      <c r="M1045" s="145"/>
      <c r="N1045" s="145"/>
      <c r="O1045" s="18"/>
      <c r="P1045" s="147"/>
    </row>
    <row r="1046" spans="1:16" ht="39" customHeight="1" thickBot="1">
      <c r="A1046" s="129"/>
      <c r="B1046" s="129"/>
      <c r="C1046" s="29" t="s">
        <v>46</v>
      </c>
      <c r="D1046" s="7" t="s">
        <v>47</v>
      </c>
      <c r="E1046" s="7" t="s">
        <v>48</v>
      </c>
      <c r="F1046" s="7" t="s">
        <v>49</v>
      </c>
      <c r="G1046" s="135"/>
      <c r="H1046" s="54"/>
      <c r="I1046" s="51"/>
      <c r="J1046" s="4"/>
      <c r="K1046" s="146"/>
      <c r="L1046" s="146"/>
      <c r="M1046" s="146"/>
      <c r="N1046" s="146"/>
      <c r="O1046" s="32"/>
      <c r="P1046" s="148"/>
    </row>
    <row r="1047" spans="1:16" ht="25.5">
      <c r="A1047" s="8">
        <v>1</v>
      </c>
      <c r="B1047" s="9" t="s">
        <v>1</v>
      </c>
      <c r="C1047" s="19"/>
      <c r="D1047" s="19"/>
      <c r="E1047" s="19"/>
      <c r="F1047" s="19"/>
      <c r="G1047" s="10">
        <f t="shared" ref="G1047:G1058" si="309">SUM(C1047:D1047)</f>
        <v>0</v>
      </c>
      <c r="H1047" s="75"/>
      <c r="I1047" s="51" t="str">
        <f t="shared" ref="I1047:I1059" si="310">IF(C1047&lt;&gt;0,AND(D1047&lt;C1047,E1047&lt;D1047,F1047&lt;E1047),"")</f>
        <v/>
      </c>
      <c r="J1047" s="4"/>
      <c r="K1047" s="40" t="str">
        <f>IF(C1047&lt;&gt;0,IF(AND(C1047&lt;C1028),"Preço Ok Coluna (A) Faixa 1","ERRO Preço Coluna (A) Faixa 1"),"Lançar Preço Coluna (A) Faixa 1")</f>
        <v>Lançar Preço Coluna (A) Faixa 1</v>
      </c>
      <c r="L1047" s="40" t="str">
        <f>IF(D1047&lt;&gt;0,IF(AND(D1047&lt;D1028),"Preço Ok Coluna (B) Faixa 1","ERRO Preço Coluna (B) Faixa 1"),"Lançar Preço Coluna (B) Faixa 1")</f>
        <v>Lançar Preço Coluna (B) Faixa 1</v>
      </c>
      <c r="M1047" s="40" t="str">
        <f>IF(E1047&lt;&gt;0,IF(AND(E1047&lt;E1028),"Preço Ok Coluna (C) Faixa 1","ERRO Preço Coluna (C) Faixa 1"),"Lançar Preço Coluna (C) Faixa 1")</f>
        <v>Lançar Preço Coluna (C) Faixa 1</v>
      </c>
      <c r="N1047" s="40" t="str">
        <f>IF(F1047&lt;&gt;0,IF(AND(F1047&lt;F1028),"Preço Ok Coluna (D) Faixa 1","ERRO Preço Coluna (D) Faixa 1"),"Lançar Preço Coluna (D) Faixa 1")</f>
        <v>Lançar Preço Coluna (D) Faixa 1</v>
      </c>
      <c r="O1047" s="40"/>
      <c r="P1047" s="31" t="str">
        <f>IF(F1047&lt;&gt;"",IF(I1047=TRUE,"Preços OK na Faixa 1","ERRO Preços na Faixa 1"),"Lançar Preços na Faixa 1")</f>
        <v>Lançar Preços na Faixa 1</v>
      </c>
    </row>
    <row r="1048" spans="1:16" ht="25.5">
      <c r="A1048" s="11">
        <v>2</v>
      </c>
      <c r="B1048" s="12" t="s">
        <v>2</v>
      </c>
      <c r="C1048" s="19"/>
      <c r="D1048" s="19"/>
      <c r="E1048" s="19"/>
      <c r="F1048" s="19"/>
      <c r="G1048" s="10">
        <f t="shared" si="309"/>
        <v>0</v>
      </c>
      <c r="H1048" s="75"/>
      <c r="I1048" s="51" t="str">
        <f t="shared" si="310"/>
        <v/>
      </c>
      <c r="J1048" s="4"/>
      <c r="K1048" s="40" t="str">
        <f>IF(C1048&lt;&gt;0,IF(AND(C1048&lt;C1029),"Preço Ok Coluna (A) Faixa 1","ERRO Preço Coluna (A) Faixa 1"),"Lançar Preço Coluna (A) Faixa 1")</f>
        <v>Lançar Preço Coluna (A) Faixa 1</v>
      </c>
      <c r="L1048" s="40" t="str">
        <f>IF(D1048&lt;&gt;0,IF(AND(D1048&lt;D1029),"Preço Ok Coluna (B) Faixa 1","ERRO Preço Coluna (B) Faixa 1"),"Lançar Preço Coluna (B) Faixa 1")</f>
        <v>Lançar Preço Coluna (B) Faixa 1</v>
      </c>
      <c r="M1048" s="40" t="str">
        <f>IF(E1048&lt;&gt;0,IF(AND(E1048&lt;E1029),"Preço Ok Coluna (C) Faixa 1","ERRO Preço Coluna (C) Faixa 1"),"Lançar Preço Coluna (C) Faixa 1")</f>
        <v>Lançar Preço Coluna (C) Faixa 1</v>
      </c>
      <c r="N1048" s="40" t="str">
        <f>IF(F1048&lt;&gt;0,IF(AND(F1048&lt;F1029),"Preço Ok Coluna (D) Faixa 1","ERRO Preço Coluna (D) Faixa 1"),"Lançar Preço Coluna (D) Faixa 1")</f>
        <v>Lançar Preço Coluna (D) Faixa 1</v>
      </c>
      <c r="O1048" s="33"/>
      <c r="P1048" s="31" t="str">
        <f>IF(F1048&lt;&gt;"",IF(I1048=TRUE,"Preços OK na Faixa 2","ERRO Preços na Faixa 2"),"Lançar Preços na Faixa 2")</f>
        <v>Lançar Preços na Faixa 2</v>
      </c>
    </row>
    <row r="1049" spans="1:16" ht="25.5">
      <c r="A1049" s="11">
        <v>3</v>
      </c>
      <c r="B1049" s="12" t="s">
        <v>3</v>
      </c>
      <c r="C1049" s="19"/>
      <c r="D1049" s="19"/>
      <c r="E1049" s="19"/>
      <c r="F1049" s="19"/>
      <c r="G1049" s="10">
        <f t="shared" si="309"/>
        <v>0</v>
      </c>
      <c r="H1049" s="75"/>
      <c r="I1049" s="51" t="str">
        <f t="shared" si="310"/>
        <v/>
      </c>
      <c r="J1049" s="4"/>
      <c r="K1049" s="40" t="str">
        <f t="shared" ref="K1049:K1059" si="311">IF(C1049&lt;&gt;0,IF(AND(C1049&lt;C1030),"Preço Ok Coluna (A) Faixa 1","ERRO Preço Coluna (A) Faixa 1"),"Lançar Preço Coluna (A) Faixa 1")</f>
        <v>Lançar Preço Coluna (A) Faixa 1</v>
      </c>
      <c r="L1049" s="40" t="str">
        <f t="shared" ref="L1049:L1059" si="312">IF(D1049&lt;&gt;0,IF(AND(D1049&lt;D1030),"Preço Ok Coluna (B) Faixa 1","ERRO Preço Coluna (B) Faixa 1"),"Lançar Preço Coluna (B) Faixa 1")</f>
        <v>Lançar Preço Coluna (B) Faixa 1</v>
      </c>
      <c r="M1049" s="40" t="str">
        <f t="shared" ref="M1049:M1059" si="313">IF(E1049&lt;&gt;0,IF(AND(E1049&lt;E1030),"Preço Ok Coluna (C) Faixa 1","ERRO Preço Coluna (C) Faixa 1"),"Lançar Preço Coluna (C) Faixa 1")</f>
        <v>Lançar Preço Coluna (C) Faixa 1</v>
      </c>
      <c r="N1049" s="40" t="str">
        <f t="shared" ref="N1049:N1059" si="314">IF(F1049&lt;&gt;0,IF(AND(F1049&lt;F1030),"Preço Ok Coluna (D) Faixa 1","ERRO Preço Coluna (D) Faixa 1"),"Lançar Preço Coluna (D) Faixa 1")</f>
        <v>Lançar Preço Coluna (D) Faixa 1</v>
      </c>
      <c r="O1049" s="33"/>
      <c r="P1049" s="31" t="str">
        <f>IF(F1049&lt;&gt;"",IF(I1049=TRUE,"Preços OK na Faixa 3","ERRO Preços na Faixa 3"),"Lançar Preços na Faixa 3")</f>
        <v>Lançar Preços na Faixa 3</v>
      </c>
    </row>
    <row r="1050" spans="1:16" ht="25.5">
      <c r="A1050" s="11">
        <v>4</v>
      </c>
      <c r="B1050" s="12" t="s">
        <v>4</v>
      </c>
      <c r="C1050" s="19"/>
      <c r="D1050" s="19"/>
      <c r="E1050" s="19"/>
      <c r="F1050" s="19"/>
      <c r="G1050" s="10">
        <f t="shared" si="309"/>
        <v>0</v>
      </c>
      <c r="H1050" s="75"/>
      <c r="I1050" s="51" t="str">
        <f t="shared" si="310"/>
        <v/>
      </c>
      <c r="J1050" s="4"/>
      <c r="K1050" s="40" t="str">
        <f t="shared" si="311"/>
        <v>Lançar Preço Coluna (A) Faixa 1</v>
      </c>
      <c r="L1050" s="40" t="str">
        <f t="shared" si="312"/>
        <v>Lançar Preço Coluna (B) Faixa 1</v>
      </c>
      <c r="M1050" s="40" t="str">
        <f t="shared" si="313"/>
        <v>Lançar Preço Coluna (C) Faixa 1</v>
      </c>
      <c r="N1050" s="40" t="str">
        <f t="shared" si="314"/>
        <v>Lançar Preço Coluna (D) Faixa 1</v>
      </c>
      <c r="O1050" s="33"/>
      <c r="P1050" s="31" t="str">
        <f>IF(F1050&lt;&gt;"",IF(I1050=TRUE,"Preços OK na Faixa 4","ERRO Preços na Faixa 4"),"Lançar Preços na Faixa 4")</f>
        <v>Lançar Preços na Faixa 4</v>
      </c>
    </row>
    <row r="1051" spans="1:16" ht="25.5">
      <c r="A1051" s="14">
        <v>5</v>
      </c>
      <c r="B1051" s="15" t="s">
        <v>5</v>
      </c>
      <c r="C1051" s="19"/>
      <c r="D1051" s="19"/>
      <c r="E1051" s="19"/>
      <c r="F1051" s="19"/>
      <c r="G1051" s="10">
        <f t="shared" si="309"/>
        <v>0</v>
      </c>
      <c r="H1051" s="75"/>
      <c r="I1051" s="51" t="str">
        <f t="shared" si="310"/>
        <v/>
      </c>
      <c r="J1051" s="4"/>
      <c r="K1051" s="40" t="str">
        <f t="shared" si="311"/>
        <v>Lançar Preço Coluna (A) Faixa 1</v>
      </c>
      <c r="L1051" s="40" t="str">
        <f t="shared" si="312"/>
        <v>Lançar Preço Coluna (B) Faixa 1</v>
      </c>
      <c r="M1051" s="40" t="str">
        <f t="shared" si="313"/>
        <v>Lançar Preço Coluna (C) Faixa 1</v>
      </c>
      <c r="N1051" s="40" t="str">
        <f t="shared" si="314"/>
        <v>Lançar Preço Coluna (D) Faixa 1</v>
      </c>
      <c r="O1051" s="33"/>
      <c r="P1051" s="31" t="str">
        <f>IF(F1051&lt;&gt;"",IF(I1051=TRUE,"Preços OK na Faixa 5","ERRO Preços na Faixa 5"),"Lançar Preços na Faixa 5")</f>
        <v>Lançar Preços na Faixa 5</v>
      </c>
    </row>
    <row r="1052" spans="1:16" ht="25.5">
      <c r="A1052" s="11">
        <v>6</v>
      </c>
      <c r="B1052" s="12" t="s">
        <v>6</v>
      </c>
      <c r="C1052" s="19"/>
      <c r="D1052" s="19"/>
      <c r="E1052" s="19"/>
      <c r="F1052" s="19"/>
      <c r="G1052" s="10">
        <f t="shared" si="309"/>
        <v>0</v>
      </c>
      <c r="H1052" s="75"/>
      <c r="I1052" s="51" t="str">
        <f t="shared" si="310"/>
        <v/>
      </c>
      <c r="J1052" s="18"/>
      <c r="K1052" s="40" t="str">
        <f t="shared" si="311"/>
        <v>Lançar Preço Coluna (A) Faixa 1</v>
      </c>
      <c r="L1052" s="40" t="str">
        <f t="shared" si="312"/>
        <v>Lançar Preço Coluna (B) Faixa 1</v>
      </c>
      <c r="M1052" s="40" t="str">
        <f t="shared" si="313"/>
        <v>Lançar Preço Coluna (C) Faixa 1</v>
      </c>
      <c r="N1052" s="40" t="str">
        <f t="shared" si="314"/>
        <v>Lançar Preço Coluna (D) Faixa 1</v>
      </c>
      <c r="O1052" s="33"/>
      <c r="P1052" s="31" t="str">
        <f>IF(F1052&lt;&gt;"",IF(I1052=TRUE,"Preços OK na Faixa 6","ERRO Preços na Faixa 6"),"Lançar Preços na Faixa 6")</f>
        <v>Lançar Preços na Faixa 6</v>
      </c>
    </row>
    <row r="1053" spans="1:16" ht="25.5">
      <c r="A1053" s="11">
        <v>7</v>
      </c>
      <c r="B1053" s="12" t="s">
        <v>7</v>
      </c>
      <c r="C1053" s="19"/>
      <c r="D1053" s="19"/>
      <c r="E1053" s="19"/>
      <c r="F1053" s="19"/>
      <c r="G1053" s="10">
        <f t="shared" si="309"/>
        <v>0</v>
      </c>
      <c r="H1053" s="75"/>
      <c r="I1053" s="51" t="str">
        <f t="shared" si="310"/>
        <v/>
      </c>
      <c r="J1053" s="4"/>
      <c r="K1053" s="40" t="str">
        <f t="shared" si="311"/>
        <v>Lançar Preço Coluna (A) Faixa 1</v>
      </c>
      <c r="L1053" s="40" t="str">
        <f t="shared" si="312"/>
        <v>Lançar Preço Coluna (B) Faixa 1</v>
      </c>
      <c r="M1053" s="40" t="str">
        <f t="shared" si="313"/>
        <v>Lançar Preço Coluna (C) Faixa 1</v>
      </c>
      <c r="N1053" s="40" t="str">
        <f t="shared" si="314"/>
        <v>Lançar Preço Coluna (D) Faixa 1</v>
      </c>
      <c r="O1053" s="33"/>
      <c r="P1053" s="31" t="str">
        <f>IF(F1053&lt;&gt;"",IF(I1053=TRUE,"Preços OK na Faixa 7","ERRO Preços na Faixa 7"),"Lançar Preços na Faixa 7")</f>
        <v>Lançar Preços na Faixa 7</v>
      </c>
    </row>
    <row r="1054" spans="1:16" ht="25.5">
      <c r="A1054" s="11">
        <v>8</v>
      </c>
      <c r="B1054" s="12" t="s">
        <v>8</v>
      </c>
      <c r="C1054" s="19"/>
      <c r="D1054" s="19"/>
      <c r="E1054" s="19"/>
      <c r="F1054" s="19"/>
      <c r="G1054" s="10">
        <f t="shared" si="309"/>
        <v>0</v>
      </c>
      <c r="H1054" s="75"/>
      <c r="I1054" s="51" t="str">
        <f t="shared" si="310"/>
        <v/>
      </c>
      <c r="J1054" s="4"/>
      <c r="K1054" s="40" t="str">
        <f t="shared" si="311"/>
        <v>Lançar Preço Coluna (A) Faixa 1</v>
      </c>
      <c r="L1054" s="40" t="str">
        <f t="shared" si="312"/>
        <v>Lançar Preço Coluna (B) Faixa 1</v>
      </c>
      <c r="M1054" s="40" t="str">
        <f t="shared" si="313"/>
        <v>Lançar Preço Coluna (C) Faixa 1</v>
      </c>
      <c r="N1054" s="40" t="str">
        <f t="shared" si="314"/>
        <v>Lançar Preço Coluna (D) Faixa 1</v>
      </c>
      <c r="O1054" s="33"/>
      <c r="P1054" s="31" t="str">
        <f>IF(F1054&lt;&gt;"",IF(I1054=TRUE,"Preços OK na Faixa 8","ERRO Preços na Faixa 8"),"Lançar Preços na Faixa 8")</f>
        <v>Lançar Preços na Faixa 8</v>
      </c>
    </row>
    <row r="1055" spans="1:16" ht="25.5">
      <c r="A1055" s="11">
        <v>9</v>
      </c>
      <c r="B1055" s="12" t="s">
        <v>9</v>
      </c>
      <c r="C1055" s="19"/>
      <c r="D1055" s="19"/>
      <c r="E1055" s="19"/>
      <c r="F1055" s="19"/>
      <c r="G1055" s="10">
        <f t="shared" si="309"/>
        <v>0</v>
      </c>
      <c r="H1055" s="75"/>
      <c r="I1055" s="51" t="str">
        <f t="shared" si="310"/>
        <v/>
      </c>
      <c r="J1055" s="4"/>
      <c r="K1055" s="40" t="str">
        <f t="shared" si="311"/>
        <v>Lançar Preço Coluna (A) Faixa 1</v>
      </c>
      <c r="L1055" s="40" t="str">
        <f t="shared" si="312"/>
        <v>Lançar Preço Coluna (B) Faixa 1</v>
      </c>
      <c r="M1055" s="40" t="str">
        <f t="shared" si="313"/>
        <v>Lançar Preço Coluna (C) Faixa 1</v>
      </c>
      <c r="N1055" s="40" t="str">
        <f t="shared" si="314"/>
        <v>Lançar Preço Coluna (D) Faixa 1</v>
      </c>
      <c r="O1055" s="33"/>
      <c r="P1055" s="31" t="str">
        <f>IF(F1055&lt;&gt;"",IF(I1055=TRUE,"Preços OK na Faixa 9","ERRO Preços na Faixa 9"),"Lançar Preços na Faixa 9")</f>
        <v>Lançar Preços na Faixa 9</v>
      </c>
    </row>
    <row r="1056" spans="1:16" ht="25.5">
      <c r="A1056" s="11">
        <v>10</v>
      </c>
      <c r="B1056" s="12" t="s">
        <v>10</v>
      </c>
      <c r="C1056" s="19"/>
      <c r="D1056" s="19"/>
      <c r="E1056" s="19"/>
      <c r="F1056" s="19"/>
      <c r="G1056" s="10">
        <f t="shared" si="309"/>
        <v>0</v>
      </c>
      <c r="H1056" s="75"/>
      <c r="I1056" s="51" t="str">
        <f t="shared" si="310"/>
        <v/>
      </c>
      <c r="J1056" s="4"/>
      <c r="K1056" s="40" t="str">
        <f t="shared" si="311"/>
        <v>Lançar Preço Coluna (A) Faixa 1</v>
      </c>
      <c r="L1056" s="40" t="str">
        <f t="shared" si="312"/>
        <v>Lançar Preço Coluna (B) Faixa 1</v>
      </c>
      <c r="M1056" s="40" t="str">
        <f t="shared" si="313"/>
        <v>Lançar Preço Coluna (C) Faixa 1</v>
      </c>
      <c r="N1056" s="40" t="str">
        <f t="shared" si="314"/>
        <v>Lançar Preço Coluna (D) Faixa 1</v>
      </c>
      <c r="O1056" s="33"/>
      <c r="P1056" s="31" t="str">
        <f>IF(F1056&lt;&gt;"",IF(I1056=TRUE,"Preços OK na Faixa 10","ERRO Preços na Faixa 10"),"Lançar Preços na Faixa 10")</f>
        <v>Lançar Preços na Faixa 10</v>
      </c>
    </row>
    <row r="1057" spans="1:16" ht="25.5">
      <c r="A1057" s="11">
        <v>11</v>
      </c>
      <c r="B1057" s="12" t="s">
        <v>11</v>
      </c>
      <c r="C1057" s="19"/>
      <c r="D1057" s="19"/>
      <c r="E1057" s="19"/>
      <c r="F1057" s="19"/>
      <c r="G1057" s="10">
        <f t="shared" si="309"/>
        <v>0</v>
      </c>
      <c r="H1057" s="75"/>
      <c r="I1057" s="51" t="str">
        <f t="shared" si="310"/>
        <v/>
      </c>
      <c r="J1057" s="4"/>
      <c r="K1057" s="40" t="str">
        <f t="shared" si="311"/>
        <v>Lançar Preço Coluna (A) Faixa 1</v>
      </c>
      <c r="L1057" s="40" t="str">
        <f t="shared" si="312"/>
        <v>Lançar Preço Coluna (B) Faixa 1</v>
      </c>
      <c r="M1057" s="40" t="str">
        <f t="shared" si="313"/>
        <v>Lançar Preço Coluna (C) Faixa 1</v>
      </c>
      <c r="N1057" s="40" t="str">
        <f t="shared" si="314"/>
        <v>Lançar Preço Coluna (D) Faixa 1</v>
      </c>
      <c r="O1057" s="33"/>
      <c r="P1057" s="31" t="str">
        <f>IF(F1057&lt;&gt;"",IF(I1057=TRUE,"Preços OK na Faixa 11","ERRO Preços na Faixa 11"),"Lançar Preços na Faixa 11")</f>
        <v>Lançar Preços na Faixa 11</v>
      </c>
    </row>
    <row r="1058" spans="1:16" ht="25.5">
      <c r="A1058" s="11">
        <v>12</v>
      </c>
      <c r="B1058" s="12" t="s">
        <v>12</v>
      </c>
      <c r="C1058" s="19"/>
      <c r="D1058" s="19"/>
      <c r="E1058" s="19"/>
      <c r="F1058" s="19"/>
      <c r="G1058" s="10">
        <f t="shared" si="309"/>
        <v>0</v>
      </c>
      <c r="H1058" s="75"/>
      <c r="I1058" s="51" t="str">
        <f t="shared" si="310"/>
        <v/>
      </c>
      <c r="J1058" s="4"/>
      <c r="K1058" s="40" t="str">
        <f t="shared" si="311"/>
        <v>Lançar Preço Coluna (A) Faixa 1</v>
      </c>
      <c r="L1058" s="40" t="str">
        <f t="shared" si="312"/>
        <v>Lançar Preço Coluna (B) Faixa 1</v>
      </c>
      <c r="M1058" s="40" t="str">
        <f t="shared" si="313"/>
        <v>Lançar Preço Coluna (C) Faixa 1</v>
      </c>
      <c r="N1058" s="40" t="str">
        <f t="shared" si="314"/>
        <v>Lançar Preço Coluna (D) Faixa 1</v>
      </c>
      <c r="O1058" s="33"/>
      <c r="P1058" s="36" t="str">
        <f>IF(F1058&lt;&gt;"",IF(I1058=TRUE,"Preços OK na Faixa 12","ERRO Preços na Faixa 12"),"Lançar Preços na Faixa 12")</f>
        <v>Lançar Preços na Faixa 12</v>
      </c>
    </row>
    <row r="1059" spans="1:16" ht="26.25" thickBot="1">
      <c r="A1059" s="46">
        <v>13</v>
      </c>
      <c r="B1059" s="47" t="s">
        <v>13</v>
      </c>
      <c r="C1059" s="48"/>
      <c r="D1059" s="48"/>
      <c r="E1059" s="48"/>
      <c r="F1059" s="48"/>
      <c r="G1059" s="49">
        <f>SUM(C1059:D1059)</f>
        <v>0</v>
      </c>
      <c r="H1059" s="75">
        <f>SUM(G1047:G1059)</f>
        <v>0</v>
      </c>
      <c r="I1059" s="51" t="str">
        <f t="shared" si="310"/>
        <v/>
      </c>
      <c r="J1059" s="4"/>
      <c r="K1059" s="40" t="str">
        <f t="shared" si="311"/>
        <v>Lançar Preço Coluna (A) Faixa 1</v>
      </c>
      <c r="L1059" s="40" t="str">
        <f t="shared" si="312"/>
        <v>Lançar Preço Coluna (B) Faixa 1</v>
      </c>
      <c r="M1059" s="40" t="str">
        <f t="shared" si="313"/>
        <v>Lançar Preço Coluna (C) Faixa 1</v>
      </c>
      <c r="N1059" s="40" t="str">
        <f t="shared" si="314"/>
        <v>Lançar Preço Coluna (D) Faixa 1</v>
      </c>
      <c r="O1059" s="39"/>
      <c r="P1059" s="36" t="str">
        <f>IF(F1059&lt;&gt;"",IF(I1059=TRUE,"Preços OK na Faixa 13","ERRO Preços na Faixa 13"),"Lançar Preços na Faixa 13")</f>
        <v>Lançar Preços na Faixa 13</v>
      </c>
    </row>
    <row r="1060" spans="1:16" ht="21.75" customHeight="1">
      <c r="A1060" s="6"/>
      <c r="B1060" s="4"/>
      <c r="C1060" s="4"/>
      <c r="D1060" s="4"/>
      <c r="E1060" s="4"/>
      <c r="F1060" s="4"/>
      <c r="G1060" s="4"/>
      <c r="H1060" s="74"/>
      <c r="I1060" s="51"/>
      <c r="J1060" s="4"/>
      <c r="K1060" s="5"/>
    </row>
    <row r="1061" spans="1:16" ht="30" customHeight="1">
      <c r="A1061" s="177" t="s">
        <v>236</v>
      </c>
      <c r="B1061" s="178"/>
      <c r="C1061" s="178"/>
      <c r="D1061" s="178"/>
      <c r="E1061" s="178"/>
      <c r="F1061" s="179"/>
      <c r="G1061" s="66">
        <f>SUM(H1009:H1059)</f>
        <v>0</v>
      </c>
      <c r="H1061" s="76"/>
      <c r="I1061" s="51"/>
      <c r="J1061" s="4"/>
      <c r="K1061" s="17"/>
    </row>
    <row r="1062" spans="1:16" ht="16.5" thickBot="1">
      <c r="A1062" s="1"/>
      <c r="C1062" s="1"/>
      <c r="D1062" s="1"/>
      <c r="E1062" s="1"/>
      <c r="F1062" s="1"/>
      <c r="J1062" s="1"/>
    </row>
    <row r="1063" spans="1:16" ht="30" customHeight="1" thickBot="1">
      <c r="A1063" s="174" t="s">
        <v>237</v>
      </c>
      <c r="B1063" s="175"/>
      <c r="C1063" s="175"/>
      <c r="D1063" s="175"/>
      <c r="E1063" s="175"/>
      <c r="F1063" s="175"/>
      <c r="G1063" s="176"/>
      <c r="H1063" s="56"/>
      <c r="I1063" s="51"/>
      <c r="J1063" s="4"/>
      <c r="K1063" s="35"/>
      <c r="L1063" s="35"/>
      <c r="M1063" s="35"/>
      <c r="N1063" s="35"/>
      <c r="O1063" s="35"/>
      <c r="P1063" s="42"/>
    </row>
    <row r="1064" spans="1:16" ht="16.5" thickBot="1"/>
    <row r="1065" spans="1:16" s="63" customFormat="1" ht="30.75" customHeight="1" thickBot="1">
      <c r="A1065" s="120" t="s">
        <v>127</v>
      </c>
      <c r="B1065" s="121"/>
      <c r="C1065" s="121"/>
      <c r="D1065" s="121"/>
      <c r="E1065" s="122"/>
      <c r="F1065" s="122"/>
      <c r="G1065" s="123"/>
      <c r="H1065" s="104"/>
      <c r="I1065" s="59"/>
      <c r="J1065" s="60"/>
      <c r="K1065" s="145" t="s">
        <v>50</v>
      </c>
      <c r="L1065" s="145"/>
      <c r="M1065" s="145"/>
      <c r="N1065" s="145"/>
      <c r="O1065" s="61"/>
      <c r="P1065" s="147" t="s">
        <v>51</v>
      </c>
    </row>
    <row r="1066" spans="1:16" ht="69" customHeight="1" thickBot="1">
      <c r="A1066" s="124" t="s">
        <v>227</v>
      </c>
      <c r="B1066" s="125"/>
      <c r="C1066" s="125"/>
      <c r="D1066" s="125"/>
      <c r="E1066" s="125"/>
      <c r="F1066" s="125"/>
      <c r="G1066" s="126"/>
      <c r="H1066" s="105"/>
      <c r="I1066" s="51"/>
      <c r="J1066" s="4"/>
      <c r="K1066" s="145"/>
      <c r="L1066" s="145"/>
      <c r="M1066" s="145"/>
      <c r="N1066" s="145"/>
      <c r="O1066" s="18"/>
      <c r="P1066" s="147"/>
    </row>
    <row r="1067" spans="1:16" ht="13.5" customHeight="1" thickBot="1">
      <c r="A1067" s="127" t="s">
        <v>37</v>
      </c>
      <c r="B1067" s="127" t="s">
        <v>36</v>
      </c>
      <c r="C1067" s="130" t="s">
        <v>45</v>
      </c>
      <c r="D1067" s="131"/>
      <c r="E1067" s="131"/>
      <c r="F1067" s="132"/>
      <c r="G1067" s="133" t="s">
        <v>89</v>
      </c>
      <c r="H1067" s="106"/>
      <c r="I1067" s="51"/>
      <c r="J1067" s="4"/>
      <c r="K1067" s="145"/>
      <c r="L1067" s="145"/>
      <c r="M1067" s="145"/>
      <c r="N1067" s="145"/>
      <c r="O1067" s="18"/>
      <c r="P1067" s="147"/>
    </row>
    <row r="1068" spans="1:16" ht="13.5" customHeight="1" thickBot="1">
      <c r="A1068" s="128"/>
      <c r="B1068" s="128"/>
      <c r="C1068" s="21" t="s">
        <v>41</v>
      </c>
      <c r="D1068" s="20" t="s">
        <v>42</v>
      </c>
      <c r="E1068" s="191"/>
      <c r="F1068" s="191"/>
      <c r="G1068" s="134"/>
      <c r="H1068" s="106"/>
      <c r="I1068" s="51"/>
      <c r="J1068" s="4"/>
      <c r="K1068" s="145"/>
      <c r="L1068" s="145"/>
      <c r="M1068" s="145"/>
      <c r="N1068" s="145"/>
      <c r="O1068" s="18"/>
      <c r="P1068" s="147"/>
    </row>
    <row r="1069" spans="1:16" ht="39" customHeight="1" thickBot="1">
      <c r="A1069" s="129"/>
      <c r="B1069" s="129"/>
      <c r="C1069" s="43" t="s">
        <v>87</v>
      </c>
      <c r="D1069" s="44" t="s">
        <v>47</v>
      </c>
      <c r="E1069" s="192"/>
      <c r="F1069" s="192"/>
      <c r="G1069" s="135"/>
      <c r="H1069" s="106"/>
      <c r="I1069" s="51"/>
      <c r="J1069" s="4"/>
      <c r="K1069" s="146"/>
      <c r="L1069" s="146"/>
      <c r="M1069" s="146"/>
      <c r="N1069" s="146"/>
      <c r="O1069" s="32"/>
      <c r="P1069" s="148"/>
    </row>
    <row r="1070" spans="1:16" ht="25.5">
      <c r="A1070" s="8">
        <v>1</v>
      </c>
      <c r="B1070" s="9" t="s">
        <v>147</v>
      </c>
      <c r="C1070" s="19"/>
      <c r="D1070" s="19"/>
      <c r="E1070" s="79"/>
      <c r="F1070" s="79"/>
      <c r="G1070" s="10">
        <f t="shared" ref="G1070:G1082" si="315">SUM(C1070:D1070)</f>
        <v>0</v>
      </c>
      <c r="H1070" s="107"/>
      <c r="I1070" s="51" t="str">
        <f t="shared" ref="I1070:I1082" si="316">IF(C1070&lt;&gt;0,AND(D1070&lt;C1070,E1070&lt;D1070,F1070&lt;E1070),"")</f>
        <v/>
      </c>
      <c r="J1070" s="4"/>
      <c r="K1070" s="33" t="str">
        <f>IF(C1070&lt;&gt;0,"Preço OK Coluna (A) Faixa 1","Lançar Preço Coluna (A) Faixa 1")</f>
        <v>Lançar Preço Coluna (A) Faixa 1</v>
      </c>
      <c r="L1070" s="33" t="str">
        <f>IF(D1070&lt;&gt;0,"Preço OK Coluna (B) Faixa 1","Lançar Preço Coluna (B) Faixa 1")</f>
        <v>Lançar Preço Coluna (B) Faixa 1</v>
      </c>
      <c r="M1070" s="33" t="str">
        <f>IF(E1070&lt;&gt;0,"Preço OK Coluna (C) Faixa 1","Lançar Preço Coluna (C) Faixa 1")</f>
        <v>Lançar Preço Coluna (C) Faixa 1</v>
      </c>
      <c r="N1070" s="33" t="str">
        <f>IF(F1070&lt;&gt;0,"Preço OK Coluna (D) Faixa 1","Lançar Preço Coluna (D) Faixa 1")</f>
        <v>Lançar Preço Coluna (D) Faixa 1</v>
      </c>
      <c r="O1070" s="35"/>
      <c r="P1070" s="31" t="str">
        <f>IF(F1070&lt;&gt;"",IF(I1070=TRUE,"Preços OK na Faixa 1","ERRO Preços na Faixa 1"),"Lançar Preços na Faixa 1")</f>
        <v>Lançar Preços na Faixa 1</v>
      </c>
    </row>
    <row r="1071" spans="1:16" ht="25.5">
      <c r="A1071" s="11">
        <v>2</v>
      </c>
      <c r="B1071" s="12" t="s">
        <v>148</v>
      </c>
      <c r="C1071" s="19"/>
      <c r="D1071" s="19"/>
      <c r="E1071" s="79"/>
      <c r="F1071" s="79"/>
      <c r="G1071" s="10">
        <f t="shared" si="315"/>
        <v>0</v>
      </c>
      <c r="H1071" s="107"/>
      <c r="I1071" s="51" t="str">
        <f t="shared" si="316"/>
        <v/>
      </c>
      <c r="J1071" s="4"/>
      <c r="K1071" s="33" t="str">
        <f>IF(C1071&lt;&gt;0,IF(AND(C1071&lt;C1070),"Preço Ok Coluna (A) Faixa 2","ERRO Preço Coluna (A) Faixa 2"),"Lançar Preço Coluna (A) Faixa 2")</f>
        <v>Lançar Preço Coluna (A) Faixa 2</v>
      </c>
      <c r="L1071" s="33" t="str">
        <f>IF(D1071&lt;&gt;0,IF(AND(D1071&lt;D1070),"Preço Ok Coluna (B) Faixa 2","ERRO Preço Coluna (B) Faixa 2"),"Lançar Preço Coluna (B) Faixa 2")</f>
        <v>Lançar Preço Coluna (B) Faixa 2</v>
      </c>
      <c r="M1071" s="33" t="str">
        <f>IF(E1071&lt;&gt;0,IF(AND(E1071&lt;E1070),"Preço Ok Coluna (C) Faixa 2","ERRO Preço Coluna (C) Faixa 2"),"Lançar Preço Coluna (C) Faixa 2")</f>
        <v>Lançar Preço Coluna (C) Faixa 2</v>
      </c>
      <c r="N1071" s="33" t="str">
        <f>IF(F1071&lt;&gt;0,IF(AND(F1071&lt;F1070),"Preço Ok Coluna (D) Faixa 2","ERRO Preço Coluna (D) Faixa 2"),"Lançar Preço Coluna (D) Faixa 2")</f>
        <v>Lançar Preço Coluna (D) Faixa 2</v>
      </c>
      <c r="O1071" s="35"/>
      <c r="P1071" s="31" t="str">
        <f>IF(F1071&lt;&gt;"",IF(I1071=TRUE,"Preços OK na Faixa 2","ERRO Preços na Faixa 2"),"Lançar Preços na Faixa 2")</f>
        <v>Lançar Preços na Faixa 2</v>
      </c>
    </row>
    <row r="1072" spans="1:16" ht="25.5">
      <c r="A1072" s="11">
        <v>3</v>
      </c>
      <c r="B1072" s="12" t="s">
        <v>149</v>
      </c>
      <c r="C1072" s="19"/>
      <c r="D1072" s="19"/>
      <c r="E1072" s="79"/>
      <c r="F1072" s="79"/>
      <c r="G1072" s="10">
        <f t="shared" si="315"/>
        <v>0</v>
      </c>
      <c r="H1072" s="107"/>
      <c r="I1072" s="51" t="str">
        <f t="shared" si="316"/>
        <v/>
      </c>
      <c r="J1072" s="4"/>
      <c r="K1072" s="33" t="str">
        <f>IF(C1072&lt;&gt;0,IF(AND(C1072&lt;C1071),"Preço Ok Coluna (A) Faixa 3","ERRO Preço Coluna (A) Faixa 3"),"Lançar Preço Coluna (A) Faixa 3")</f>
        <v>Lançar Preço Coluna (A) Faixa 3</v>
      </c>
      <c r="L1072" s="33" t="str">
        <f>IF(D1072&lt;&gt;0,IF(AND(D1072&lt;D1071),"Preço Ok Coluna (B) Faixa 3","ERRO Preço Coluna (B) Faixa 3"),"Lançar Preço Coluna (B) Faixa 3")</f>
        <v>Lançar Preço Coluna (B) Faixa 3</v>
      </c>
      <c r="M1072" s="33" t="str">
        <f>IF(E1072&lt;&gt;0,IF(AND(E1072&lt;E1071),"Preço Ok Coluna (C) Faixa 3","ERRO Preço Coluna (C) Faixa 3"),"Lançar Preço Coluna (C) Faixa3")</f>
        <v>Lançar Preço Coluna (C) Faixa3</v>
      </c>
      <c r="N1072" s="33" t="str">
        <f>IF(F1072&lt;&gt;0,IF(AND(F1072&lt;F1071),"Preço Ok Coluna (D) Faixa 3","ERRO Preço Coluna (D) Faixa 3"),"Lançar Preço Coluna (D) Faixa 3")</f>
        <v>Lançar Preço Coluna (D) Faixa 3</v>
      </c>
      <c r="O1072" s="35"/>
      <c r="P1072" s="31" t="str">
        <f>IF(F1072&lt;&gt;"",IF(I1072=TRUE,"Preços OK na Faixa 3","ERRO Preços na Faixa 3"),"Lançar Preços na Faixa 3")</f>
        <v>Lançar Preços na Faixa 3</v>
      </c>
    </row>
    <row r="1073" spans="1:16" ht="25.5">
      <c r="A1073" s="11">
        <v>4</v>
      </c>
      <c r="B1073" s="12" t="s">
        <v>150</v>
      </c>
      <c r="C1073" s="19"/>
      <c r="D1073" s="19"/>
      <c r="E1073" s="79"/>
      <c r="F1073" s="79"/>
      <c r="G1073" s="10">
        <f t="shared" si="315"/>
        <v>0</v>
      </c>
      <c r="H1073" s="107"/>
      <c r="I1073" s="51" t="str">
        <f t="shared" si="316"/>
        <v/>
      </c>
      <c r="J1073" s="4"/>
      <c r="K1073" s="33" t="str">
        <f>IF(C1073&lt;&gt;0,IF(AND(C1073&lt;C1072),"Preço Ok Coluna (A) Faixa 4","ERRO Preço Coluna (A) Faixa 4"),"Lançar Preço Coluna (A) Faixa 4")</f>
        <v>Lançar Preço Coluna (A) Faixa 4</v>
      </c>
      <c r="L1073" s="33" t="str">
        <f>IF(D1073&lt;&gt;0,IF(AND(D1073&lt;D1072),"Preço Ok Coluna (B) Faixa 4","ERRO Preço Coluna (B) Faixa 4"),"Lançar Preço Coluna (B) Faixa 4")</f>
        <v>Lançar Preço Coluna (B) Faixa 4</v>
      </c>
      <c r="M1073" s="33" t="str">
        <f>IF(E1073&lt;&gt;0,IF(AND(E1073&lt;E1072),"Preço Ok Coluna (C) Faixa 4","ERRO Preço Coluna (C) Faixa 4"),"Lançar Preço Coluna (C) Faixa 4")</f>
        <v>Lançar Preço Coluna (C) Faixa 4</v>
      </c>
      <c r="N1073" s="33" t="str">
        <f>IF(F1073&lt;&gt;0,IF(AND(F1073&lt;F1072),"Preço Ok Coluna (D) Faixa 4","ERRO Preço Coluna (D) Faixa 4"),"Lançar Preço Coluna (D) Faixa 4")</f>
        <v>Lançar Preço Coluna (D) Faixa 4</v>
      </c>
      <c r="O1073" s="35"/>
      <c r="P1073" s="31" t="str">
        <f>IF(F1073&lt;&gt;"",IF(I1073=TRUE,"Preços OK na Faixa 4","ERRO Preços na Faixa 4"),"Lançar Preços na Faixa 4")</f>
        <v>Lançar Preços na Faixa 4</v>
      </c>
    </row>
    <row r="1074" spans="1:16" ht="25.5">
      <c r="A1074" s="14">
        <v>5</v>
      </c>
      <c r="B1074" s="15" t="s">
        <v>151</v>
      </c>
      <c r="C1074" s="19"/>
      <c r="D1074" s="19"/>
      <c r="E1074" s="79"/>
      <c r="F1074" s="79"/>
      <c r="G1074" s="10">
        <f t="shared" si="315"/>
        <v>0</v>
      </c>
      <c r="H1074" s="107"/>
      <c r="I1074" s="51" t="str">
        <f t="shared" si="316"/>
        <v/>
      </c>
      <c r="J1074" s="18"/>
      <c r="K1074" s="33" t="str">
        <f>IF(C1074&lt;&gt;0,IF(AND(C1074&lt;C1073),"Preço Ok Coluna (A) Faixa 5","ERRO Preço Coluna (A) Faixa 5"),"Lançar Preço Coluna (A) Faixa 5")</f>
        <v>Lançar Preço Coluna (A) Faixa 5</v>
      </c>
      <c r="L1074" s="33" t="str">
        <f>IF(D1074&lt;&gt;0,IF(AND(D1074&lt;D1073),"Preço Ok Coluna (B) Faixa 5","ERRO Preço Coluna (B) Faixa 5"),"Lançar Preço Coluna (B) Faixa 5")</f>
        <v>Lançar Preço Coluna (B) Faixa 5</v>
      </c>
      <c r="M1074" s="33" t="str">
        <f>IF(E1074&lt;&gt;0,IF(AND(E1074&lt;E1073),"Preço Ok Coluna (C) Faixa 5","ERRO Preço Coluna (C) Faixa 5"),"Lançar Preço Coluna (C) Faixa 5")</f>
        <v>Lançar Preço Coluna (C) Faixa 5</v>
      </c>
      <c r="N1074" s="33" t="str">
        <f>IF(F1074&lt;&gt;0,IF(AND(F1074&lt;F1073),"Preço Ok Coluna (D) Faixa 5","ERRO Preço Coluna (D) Faixa 5"),"Lançar Preço Coluna (D) Faixa 5")</f>
        <v>Lançar Preço Coluna (D) Faixa 5</v>
      </c>
      <c r="O1074" s="35"/>
      <c r="P1074" s="31" t="str">
        <f>IF(F1074&lt;&gt;"",IF(I1074=TRUE,"Preços OK na Faixa 5","ERRO Preços na Faixa 5"),"Lançar Preços na Faixa 5")</f>
        <v>Lançar Preços na Faixa 5</v>
      </c>
    </row>
    <row r="1075" spans="1:16" ht="25.5">
      <c r="A1075" s="11">
        <v>6</v>
      </c>
      <c r="B1075" s="12" t="s">
        <v>152</v>
      </c>
      <c r="C1075" s="19"/>
      <c r="D1075" s="19"/>
      <c r="E1075" s="79"/>
      <c r="F1075" s="79"/>
      <c r="G1075" s="10">
        <f t="shared" si="315"/>
        <v>0</v>
      </c>
      <c r="H1075" s="107"/>
      <c r="I1075" s="51" t="str">
        <f t="shared" si="316"/>
        <v/>
      </c>
      <c r="J1075" s="4"/>
      <c r="K1075" s="33" t="str">
        <f>IF(C1075&lt;&gt;0,IF(AND(C1075&lt;C1074),"Preço Ok Coluna (A) Faixa 6","ERRO Preço Coluna (A) Faixa 6"),"Lançar Preço Coluna (A) Faixa 6")</f>
        <v>Lançar Preço Coluna (A) Faixa 6</v>
      </c>
      <c r="L1075" s="33" t="str">
        <f>IF(D1075&lt;&gt;0,IF(AND(D1075&lt;D1074),"Preço Ok Coluna (B) Faixa 6","ERRO Preço Coluna (B) Faixa 6"),"Lançar Preço Coluna (B) Faixa 6")</f>
        <v>Lançar Preço Coluna (B) Faixa 6</v>
      </c>
      <c r="M1075" s="33" t="str">
        <f>IF(E1075&lt;&gt;0,IF(AND(E1075&lt;E1074),"Preço Ok Coluna (C) Faixa 6","ERRO Preço Coluna (C) Faixa 6"),"Lançar Preço Coluna (C) Faixa 6")</f>
        <v>Lançar Preço Coluna (C) Faixa 6</v>
      </c>
      <c r="N1075" s="33" t="str">
        <f>IF(F1075&lt;&gt;0,IF(AND(F1075&lt;F1074),"Preço Ok Coluna (D) Faixa 6","ERRO Preço Coluna (D) Faixa 6"),"Lançar Preço Coluna (D) Faixa 6")</f>
        <v>Lançar Preço Coluna (D) Faixa 6</v>
      </c>
      <c r="O1075" s="35"/>
      <c r="P1075" s="31" t="str">
        <f>IF(F1075&lt;&gt;"",IF(I1075=TRUE,"Preços OK na Faixa 6","ERRO Preços na Faixa 6"),"Lançar Preços na Faixa 6")</f>
        <v>Lançar Preços na Faixa 6</v>
      </c>
    </row>
    <row r="1076" spans="1:16" ht="25.5">
      <c r="A1076" s="94">
        <v>7</v>
      </c>
      <c r="B1076" s="95" t="s">
        <v>153</v>
      </c>
      <c r="C1076" s="19"/>
      <c r="D1076" s="19"/>
      <c r="E1076" s="79"/>
      <c r="F1076" s="79"/>
      <c r="G1076" s="10">
        <f t="shared" si="315"/>
        <v>0</v>
      </c>
      <c r="H1076" s="107"/>
      <c r="I1076" s="51" t="str">
        <f t="shared" si="316"/>
        <v/>
      </c>
      <c r="J1076" s="4"/>
      <c r="K1076" s="33" t="str">
        <f>IF(C1076&lt;&gt;0,IF(AND(C1076&lt;C1075),"Preço Ok Coluna (A) Faixa 7","ERRO Preço Coluna (A) Faixa 7"),"Lançar Preço Coluna (A) Faixa 7")</f>
        <v>Lançar Preço Coluna (A) Faixa 7</v>
      </c>
      <c r="L1076" s="33" t="str">
        <f>IF(D1076&lt;&gt;0,IF(AND(D1076&lt;D1075),"Preço Ok Coluna (B) Faixa 7","ERRO Preço Coluna (B) Faixa 7"),"Lançar Preço Coluna (B) Faixa 7")</f>
        <v>Lançar Preço Coluna (B) Faixa 7</v>
      </c>
      <c r="M1076" s="33" t="str">
        <f>IF(E1076&lt;&gt;0,IF(AND(E1076&lt;E1075),"Preço Ok Coluna (C) Faixa 7","ERRO Preço Coluna (C) Faixa 7"),"Lançar Preço Coluna (C) Faixa 7")</f>
        <v>Lançar Preço Coluna (C) Faixa 7</v>
      </c>
      <c r="N1076" s="33" t="str">
        <f>IF(F1076&lt;&gt;0,IF(AND(F1076&lt;F1075),"Preço Ok Coluna (D) Faixa 7","ERRO Preço Coluna (D) Faixa 7"),"Lançar Preço Coluna (D) Faixa 7")</f>
        <v>Lançar Preço Coluna (D) Faixa 7</v>
      </c>
      <c r="O1076" s="35"/>
      <c r="P1076" s="31" t="str">
        <f>IF(F1076&lt;&gt;"",IF(I1076=TRUE,"Preços OK na Faixa 7","ERRO Preços na Faixa 7"),"Lançar Preços na Faixa 7")</f>
        <v>Lançar Preços na Faixa 7</v>
      </c>
    </row>
    <row r="1077" spans="1:16" ht="25.5">
      <c r="A1077" s="11">
        <v>8</v>
      </c>
      <c r="B1077" s="12" t="s">
        <v>154</v>
      </c>
      <c r="C1077" s="19"/>
      <c r="D1077" s="19"/>
      <c r="E1077" s="79"/>
      <c r="F1077" s="79"/>
      <c r="G1077" s="10">
        <f t="shared" si="315"/>
        <v>0</v>
      </c>
      <c r="H1077" s="107"/>
      <c r="I1077" s="51" t="str">
        <f t="shared" si="316"/>
        <v/>
      </c>
      <c r="J1077" s="4"/>
      <c r="K1077" s="33" t="str">
        <f>IF(C1077&lt;&gt;0,IF(AND(C1077&lt;C1076),"Preço Ok Coluna (A) Faixa 8","ERRO Preço Coluna (A) Faixa 8"),"Lançar Preço Coluna (A) Faixa 8")</f>
        <v>Lançar Preço Coluna (A) Faixa 8</v>
      </c>
      <c r="L1077" s="33" t="str">
        <f>IF(D1077&lt;&gt;0,IF(AND(D1077&lt;D1076),"Preço Ok Coluna (B) Faixa 8","ERRO Preço Coluna (B) Faixa 8"),"Lançar Preço Coluna (B) Faixa 8")</f>
        <v>Lançar Preço Coluna (B) Faixa 8</v>
      </c>
      <c r="M1077" s="33" t="str">
        <f>IF(E1077&lt;&gt;0,IF(AND(E1077&lt;E1076),"Preço Ok Coluna (C) Faixa 8","ERRO Preço Coluna (C) Faixa 8"),"Lançar Preço Coluna (C) Faixa 8")</f>
        <v>Lançar Preço Coluna (C) Faixa 8</v>
      </c>
      <c r="N1077" s="33" t="str">
        <f>IF(F1077&lt;&gt;0,IF(AND(F1077&lt;F1076),"Preço Ok Coluna (D) Faixa 8","ERRO Preço Coluna (D) Faixa 8"),"Lançar Preço Coluna (D) Faixa 8")</f>
        <v>Lançar Preço Coluna (D) Faixa 8</v>
      </c>
      <c r="O1077" s="35"/>
      <c r="P1077" s="31" t="str">
        <f>IF(F1077&lt;&gt;"",IF(I1077=TRUE,"Preços OK na Faixa 8","ERRO Preços na Faixa 8"),"Lançar Preços na Faixa 8")</f>
        <v>Lançar Preços na Faixa 8</v>
      </c>
    </row>
    <row r="1078" spans="1:16" ht="25.5">
      <c r="A1078" s="11">
        <v>9</v>
      </c>
      <c r="B1078" s="12" t="s">
        <v>155</v>
      </c>
      <c r="C1078" s="19"/>
      <c r="D1078" s="19"/>
      <c r="E1078" s="79"/>
      <c r="F1078" s="79"/>
      <c r="G1078" s="10">
        <f t="shared" si="315"/>
        <v>0</v>
      </c>
      <c r="H1078" s="107"/>
      <c r="I1078" s="51" t="str">
        <f t="shared" si="316"/>
        <v/>
      </c>
      <c r="J1078" s="4"/>
      <c r="K1078" s="33" t="str">
        <f>IF(C1078&lt;&gt;0,IF(AND(C1078&lt;C1077),"Preço Ok Coluna (A) Faixa 9","ERRO Preço Coluna (A) Faixa 9"),"Lançar Preço Coluna (A) Faixa 9")</f>
        <v>Lançar Preço Coluna (A) Faixa 9</v>
      </c>
      <c r="L1078" s="33" t="str">
        <f>IF(D1078&lt;&gt;0,IF(AND(D1078&lt;D1077),"Preço Ok Coluna (B) Faixa 9","ERRO Preço Coluna (B) Faixa 9"),"Lançar Preço Coluna (B) Faixa 9")</f>
        <v>Lançar Preço Coluna (B) Faixa 9</v>
      </c>
      <c r="M1078" s="33" t="str">
        <f>IF(E1078&lt;&gt;0,IF(AND(E1078&lt;E1077),"Preço Ok Coluna (C) Faixa 9","ERRO Preço Coluna (C) Faixa 9"),"Lançar Preço Coluna (C) Faixa 9")</f>
        <v>Lançar Preço Coluna (C) Faixa 9</v>
      </c>
      <c r="N1078" s="33" t="str">
        <f>IF(F1078&lt;&gt;0,IF(AND(F1078&lt;F1077),"Preço Ok Coluna (D) Faixa 9","ERRO Preço Coluna (D) Faixa 9"),"Lançar Preço Coluna (D) Faixa 9")</f>
        <v>Lançar Preço Coluna (D) Faixa 9</v>
      </c>
      <c r="O1078" s="35"/>
      <c r="P1078" s="31" t="str">
        <f>IF(F1078&lt;&gt;"",IF(I1078=TRUE,"Preços OK na Faixa 9","ERRO Preços na Faixa 9"),"Lançar Preços na Faixa 9")</f>
        <v>Lançar Preços na Faixa 9</v>
      </c>
    </row>
    <row r="1079" spans="1:16" ht="25.5">
      <c r="A1079" s="11">
        <v>10</v>
      </c>
      <c r="B1079" s="12" t="s">
        <v>156</v>
      </c>
      <c r="C1079" s="19"/>
      <c r="D1079" s="19"/>
      <c r="E1079" s="79"/>
      <c r="F1079" s="79"/>
      <c r="G1079" s="10">
        <f t="shared" si="315"/>
        <v>0</v>
      </c>
      <c r="H1079" s="107"/>
      <c r="I1079" s="51" t="str">
        <f t="shared" si="316"/>
        <v/>
      </c>
      <c r="J1079" s="4"/>
      <c r="K1079" s="33" t="str">
        <f>IF(C1079&lt;&gt;0,IF(AND(C1079&lt;C1078),"Preço Ok Coluna (A) Faixa 10","ERRO Preço Coluna (A) Faixa 10"),"Lançar Preço Coluna (A) Faixa 10")</f>
        <v>Lançar Preço Coluna (A) Faixa 10</v>
      </c>
      <c r="L1079" s="33" t="str">
        <f>IF(D1079&lt;&gt;0,IF(AND(D1079&lt;D1078),"Preço Ok Coluna (B) Faixa 10","ERRO Preço Coluna (B) Faixa 10"),"Lançar Preço Coluna (B) Faixa 10")</f>
        <v>Lançar Preço Coluna (B) Faixa 10</v>
      </c>
      <c r="M1079" s="33" t="str">
        <f>IF(E1079&lt;&gt;0,IF(AND(E1079&lt;E1078),"Preço Ok Coluna (C) Faixa 10","ERRO Preço Coluna (C) Faixa 10"),"Lançar Preço Coluna (C) Faixa 10")</f>
        <v>Lançar Preço Coluna (C) Faixa 10</v>
      </c>
      <c r="N1079" s="33" t="str">
        <f>IF(F1079&lt;&gt;0,IF(AND(F1079&lt;F1078),"Preço Ok Coluna (D) Faixa 10","ERRO Preço Coluna (D) Faixa 10"),"Lançar Preço Coluna (D) Faixa 10")</f>
        <v>Lançar Preço Coluna (D) Faixa 10</v>
      </c>
      <c r="O1079" s="35"/>
      <c r="P1079" s="31" t="str">
        <f>IF(F1079&lt;&gt;"",IF(I1079=TRUE,"Preços OK na Faixa 10","ERRO Preços na Faixa 10"),"Lançar Preços na Faixa 10")</f>
        <v>Lançar Preços na Faixa 10</v>
      </c>
    </row>
    <row r="1080" spans="1:16" ht="25.5">
      <c r="A1080" s="11">
        <v>11</v>
      </c>
      <c r="B1080" s="12" t="s">
        <v>157</v>
      </c>
      <c r="C1080" s="19"/>
      <c r="D1080" s="19"/>
      <c r="E1080" s="79"/>
      <c r="F1080" s="79"/>
      <c r="G1080" s="10">
        <f t="shared" si="315"/>
        <v>0</v>
      </c>
      <c r="H1080" s="107"/>
      <c r="I1080" s="51" t="str">
        <f t="shared" si="316"/>
        <v/>
      </c>
      <c r="J1080" s="4"/>
      <c r="K1080" s="33" t="str">
        <f>IF(C1080&lt;&gt;0,IF(AND(C1080&lt;C1079),"Preço Ok Coluna (A) Faixa 11","ERRO Preço Coluna (A) Faixa 11"),"Lançar Preço Coluna (A) Faixa 11")</f>
        <v>Lançar Preço Coluna (A) Faixa 11</v>
      </c>
      <c r="L1080" s="33" t="str">
        <f>IF(D1080&lt;&gt;0,IF(AND(D1080&lt;D1079),"Preço Ok Coluna (B) Faixa 11","ERRO Preço Coluna (B) Faixa 11"),"Lançar Preço Coluna (B) Faixa 11")</f>
        <v>Lançar Preço Coluna (B) Faixa 11</v>
      </c>
      <c r="M1080" s="33" t="str">
        <f>IF(E1080&lt;&gt;0,IF(AND(E1080&lt;E1079),"Preço Ok Coluna (C) Faixa 11","ERRO Preço Coluna (C) Faixa 11"),"Lançar Preço Coluna (C) Faixa 11")</f>
        <v>Lançar Preço Coluna (C) Faixa 11</v>
      </c>
      <c r="N1080" s="33" t="str">
        <f>IF(F1080&lt;&gt;0,IF(AND(F1080&lt;F1079),"Preço Ok Coluna (D) Faixa 11","ERRO Preço Coluna (D) Faixa 11"),"Lançar Preço Coluna (D) Faixa 11")</f>
        <v>Lançar Preço Coluna (D) Faixa 11</v>
      </c>
      <c r="O1080" s="35"/>
      <c r="P1080" s="31" t="str">
        <f>IF(F1080&lt;&gt;"",IF(I1080=TRUE,"Preços OK na Faixa 11","ERRO Preços na Faixa 11"),"Lançar Preços na Faixa 11")</f>
        <v>Lançar Preços na Faixa 11</v>
      </c>
    </row>
    <row r="1081" spans="1:16" ht="25.5">
      <c r="A1081" s="11">
        <v>12</v>
      </c>
      <c r="B1081" s="12" t="s">
        <v>158</v>
      </c>
      <c r="C1081" s="19"/>
      <c r="D1081" s="19"/>
      <c r="E1081" s="79"/>
      <c r="F1081" s="79"/>
      <c r="G1081" s="10">
        <f t="shared" si="315"/>
        <v>0</v>
      </c>
      <c r="H1081" s="107"/>
      <c r="I1081" s="51" t="str">
        <f t="shared" si="316"/>
        <v/>
      </c>
      <c r="J1081" s="4"/>
      <c r="K1081" s="39" t="str">
        <f>IF(C1081&lt;&gt;0,IF(AND(C1081&lt;C1080),"Preço Ok Coluna (A) Faixa 12","ERRO Preço Coluna (A) Faixa 12"),"Lançar Preço Coluna (A) Faixa 12")</f>
        <v>Lançar Preço Coluna (A) Faixa 12</v>
      </c>
      <c r="L1081" s="39" t="str">
        <f>IF(D1081&lt;&gt;0,IF(AND(D1081&lt;D1080),"Preço Ok Coluna (B) Faixa 12","ERRO Preço Coluna (B) Faixa 12"),"Lançar Preço Coluna (B) Faixa 12")</f>
        <v>Lançar Preço Coluna (B) Faixa 12</v>
      </c>
      <c r="M1081" s="39" t="str">
        <f>IF(E1081&lt;&gt;0,IF(AND(E1081&lt;E1080),"Preço Ok Coluna (C) Faixa 12","ERRO Preço Coluna (C) Faixa 12"),"Lançar Preço Coluna (C) Faixa 12")</f>
        <v>Lançar Preço Coluna (C) Faixa 12</v>
      </c>
      <c r="N1081" s="39" t="str">
        <f>IF(F1081&lt;&gt;0,IF(AND(F1081&lt;F1080),"Preço Ok Coluna (D) Faixa 12","ERRO Preço Coluna (D) Faixa 12"),"Lançar Preço Coluna (D) Faixa 12")</f>
        <v>Lançar Preço Coluna (D) Faixa 12</v>
      </c>
      <c r="O1081" s="35"/>
      <c r="P1081" s="36" t="str">
        <f>IF(F1081&lt;&gt;"",IF(I1081=TRUE,"Preços OK na Faixa 12","ERRO Preços na Faixa 12"),"Lançar Preços na Faixa 12")</f>
        <v>Lançar Preços na Faixa 12</v>
      </c>
    </row>
    <row r="1082" spans="1:16" ht="26.25" thickBot="1">
      <c r="A1082" s="46">
        <v>13</v>
      </c>
      <c r="B1082" s="81" t="s">
        <v>159</v>
      </c>
      <c r="C1082" s="48"/>
      <c r="D1082" s="48"/>
      <c r="E1082" s="80"/>
      <c r="F1082" s="80"/>
      <c r="G1082" s="49">
        <f t="shared" si="315"/>
        <v>0</v>
      </c>
      <c r="H1082" s="107">
        <f>SUM(G1070:G1082)</f>
        <v>0</v>
      </c>
      <c r="I1082" s="51" t="str">
        <f t="shared" si="316"/>
        <v/>
      </c>
      <c r="J1082" s="4"/>
      <c r="K1082" s="39" t="str">
        <f>IF(C1082&lt;&gt;0,IF(AND(C1082&lt;C1081),"Preço Ok Coluna (A) Faixa 13","ERRO Preço Coluna (A) Faixa 13"),"Lançar Preço Coluna (A) Faixa 13")</f>
        <v>Lançar Preço Coluna (A) Faixa 13</v>
      </c>
      <c r="L1082" s="39" t="str">
        <f>IF(D1082&lt;&gt;0,IF(AND(D1082&lt;D1081),"Preço Ok Coluna (B) Faixa 12","ERRO Preço Coluna (B) Faixa 12"),"Lançar Preço Coluna (B) Faixa 12")</f>
        <v>Lançar Preço Coluna (B) Faixa 12</v>
      </c>
      <c r="M1082" s="39" t="str">
        <f>IF(E1082&lt;&gt;0,IF(AND(E1082&lt;E1081),"Preço Ok Coluna (C) Faixa 12","ERRO Preço Coluna (C) Faixa 12"),"Lançar Preço Coluna (C) Faixa 12")</f>
        <v>Lançar Preço Coluna (C) Faixa 12</v>
      </c>
      <c r="N1082" s="39" t="str">
        <f>IF(F1082&lt;&gt;0,IF(AND(F1082&lt;F1081),"Preço Ok Coluna (D) Faixa 12","ERRO Preço Coluna (D) Faixa 12"),"Lançar Preço Coluna (D) Faixa 12")</f>
        <v>Lançar Preço Coluna (D) Faixa 12</v>
      </c>
      <c r="O1082" s="39"/>
      <c r="P1082" s="36" t="str">
        <f>IF(F1082&lt;&gt;"",IF(I1082=TRUE,"Preços OK na Faixa 13","ERRO Preços na Faixa 13"),"Lançar Preços na Faixa 13")</f>
        <v>Lançar Preços na Faixa 13</v>
      </c>
    </row>
    <row r="1083" spans="1:16" ht="21.75" customHeight="1" thickBot="1">
      <c r="A1083" s="6"/>
      <c r="B1083" s="4"/>
      <c r="C1083" s="4"/>
      <c r="D1083" s="4"/>
      <c r="E1083" s="4"/>
      <c r="F1083" s="4"/>
      <c r="G1083" s="4"/>
      <c r="H1083" s="109"/>
      <c r="I1083" s="51"/>
      <c r="J1083" s="4"/>
      <c r="K1083" s="35"/>
      <c r="L1083" s="35"/>
      <c r="M1083" s="35"/>
      <c r="N1083" s="35"/>
      <c r="O1083" s="35"/>
      <c r="P1083" s="42"/>
    </row>
    <row r="1084" spans="1:16" s="63" customFormat="1" ht="30.75" customHeight="1" thickBot="1">
      <c r="A1084" s="120" t="s">
        <v>128</v>
      </c>
      <c r="B1084" s="121"/>
      <c r="C1084" s="121"/>
      <c r="D1084" s="121"/>
      <c r="E1084" s="122"/>
      <c r="F1084" s="122"/>
      <c r="G1084" s="123"/>
      <c r="H1084" s="104"/>
      <c r="I1084" s="59"/>
      <c r="J1084" s="60"/>
      <c r="K1084" s="145" t="s">
        <v>50</v>
      </c>
      <c r="L1084" s="145"/>
      <c r="M1084" s="145"/>
      <c r="N1084" s="145"/>
      <c r="O1084" s="61"/>
      <c r="P1084" s="147" t="s">
        <v>51</v>
      </c>
    </row>
    <row r="1085" spans="1:16" ht="69" customHeight="1" thickBot="1">
      <c r="A1085" s="124" t="s">
        <v>188</v>
      </c>
      <c r="B1085" s="125"/>
      <c r="C1085" s="125"/>
      <c r="D1085" s="125"/>
      <c r="E1085" s="125"/>
      <c r="F1085" s="125"/>
      <c r="G1085" s="126"/>
      <c r="H1085" s="105"/>
      <c r="I1085" s="51"/>
      <c r="J1085" s="4"/>
      <c r="K1085" s="145"/>
      <c r="L1085" s="145"/>
      <c r="M1085" s="145"/>
      <c r="N1085" s="145"/>
      <c r="O1085" s="18"/>
      <c r="P1085" s="147"/>
    </row>
    <row r="1086" spans="1:16" ht="13.5" customHeight="1" thickBot="1">
      <c r="A1086" s="127" t="s">
        <v>37</v>
      </c>
      <c r="B1086" s="127" t="s">
        <v>36</v>
      </c>
      <c r="C1086" s="130" t="s">
        <v>45</v>
      </c>
      <c r="D1086" s="131"/>
      <c r="E1086" s="131"/>
      <c r="F1086" s="132"/>
      <c r="G1086" s="133" t="s">
        <v>89</v>
      </c>
      <c r="H1086" s="106"/>
      <c r="I1086" s="51"/>
      <c r="J1086" s="4"/>
      <c r="K1086" s="145"/>
      <c r="L1086" s="145"/>
      <c r="M1086" s="145"/>
      <c r="N1086" s="145"/>
      <c r="O1086" s="18"/>
      <c r="P1086" s="147"/>
    </row>
    <row r="1087" spans="1:16" ht="13.5" customHeight="1" thickBot="1">
      <c r="A1087" s="128"/>
      <c r="B1087" s="128"/>
      <c r="C1087" s="21" t="s">
        <v>41</v>
      </c>
      <c r="D1087" s="20" t="s">
        <v>42</v>
      </c>
      <c r="E1087" s="193"/>
      <c r="F1087" s="193"/>
      <c r="G1087" s="134"/>
      <c r="H1087" s="106"/>
      <c r="I1087" s="51"/>
      <c r="J1087" s="4"/>
      <c r="K1087" s="145"/>
      <c r="L1087" s="145"/>
      <c r="M1087" s="145"/>
      <c r="N1087" s="145"/>
      <c r="O1087" s="18"/>
      <c r="P1087" s="147"/>
    </row>
    <row r="1088" spans="1:16" ht="39" customHeight="1" thickBot="1">
      <c r="A1088" s="129"/>
      <c r="B1088" s="129"/>
      <c r="C1088" s="43" t="s">
        <v>87</v>
      </c>
      <c r="D1088" s="44" t="s">
        <v>47</v>
      </c>
      <c r="E1088" s="194"/>
      <c r="F1088" s="194"/>
      <c r="G1088" s="135"/>
      <c r="H1088" s="106"/>
      <c r="I1088" s="51"/>
      <c r="J1088" s="4"/>
      <c r="K1088" s="146"/>
      <c r="L1088" s="146"/>
      <c r="M1088" s="146"/>
      <c r="N1088" s="146"/>
      <c r="O1088" s="32"/>
      <c r="P1088" s="148"/>
    </row>
    <row r="1089" spans="1:16" ht="25.5">
      <c r="A1089" s="8">
        <v>1</v>
      </c>
      <c r="B1089" s="9" t="s">
        <v>147</v>
      </c>
      <c r="C1089" s="19"/>
      <c r="D1089" s="19"/>
      <c r="E1089" s="87"/>
      <c r="F1089" s="87"/>
      <c r="G1089" s="10">
        <f t="shared" ref="G1089:G1101" si="317">SUM(C1089:D1089)</f>
        <v>0</v>
      </c>
      <c r="H1089" s="107"/>
      <c r="I1089" s="51" t="str">
        <f t="shared" ref="I1089:I1101" si="318">IF(C1089&lt;&gt;0,AND(D1089&lt;C1089,E1089&lt;D1089,F1089&lt;E1089),"")</f>
        <v/>
      </c>
      <c r="J1089" s="4"/>
      <c r="K1089" s="40" t="str">
        <f>IF(C1089&lt;&gt;0,IF(AND(C1089&lt;C1070),"Preço Ok Coluna (A) Faixa 1","ERRO Preço Coluna (A) Faixa 1"),"Lançar Preço Coluna (A) Faixa 1")</f>
        <v>Lançar Preço Coluna (A) Faixa 1</v>
      </c>
      <c r="L1089" s="40" t="str">
        <f>IF(D1089&lt;&gt;0,IF(AND(D1089&lt;D1070),"Preço Ok Coluna (B) Faixa 1","ERRO Preço Coluna (B) Faixa 1"),"Lançar Preço Coluna (B) Faixa 1")</f>
        <v>Lançar Preço Coluna (B) Faixa 1</v>
      </c>
      <c r="M1089" s="40" t="str">
        <f>IF(E1089&lt;&gt;0,IF(AND(E1089&lt;E1070),"Preço Ok Coluna (C) Faixa 1","ERRO Preço Coluna (C) Faixa 1"),"Lançar Preço Coluna (C) Faixa 1")</f>
        <v>Lançar Preço Coluna (C) Faixa 1</v>
      </c>
      <c r="N1089" s="40" t="str">
        <f>IF(F1089&lt;&gt;0,IF(AND(F1089&lt;F1070),"Preço Ok Coluna (D) Faixa 1","ERRO Preço Coluna (D) Faixa 1"),"Lançar Preço Coluna (D) Faixa 1")</f>
        <v>Lançar Preço Coluna (D) Faixa 1</v>
      </c>
      <c r="O1089" s="40"/>
      <c r="P1089" s="31" t="str">
        <f>IF(F1089&lt;&gt;"",IF(I1089=TRUE,"Preços OK na Faixa 1","ERRO Preços na Faixa 1"),"Lançar Preços na Faixa 1")</f>
        <v>Lançar Preços na Faixa 1</v>
      </c>
    </row>
    <row r="1090" spans="1:16" ht="25.5">
      <c r="A1090" s="11">
        <v>2</v>
      </c>
      <c r="B1090" s="12" t="s">
        <v>148</v>
      </c>
      <c r="C1090" s="19"/>
      <c r="D1090" s="19"/>
      <c r="E1090" s="87"/>
      <c r="F1090" s="87"/>
      <c r="G1090" s="10">
        <f t="shared" si="317"/>
        <v>0</v>
      </c>
      <c r="H1090" s="107"/>
      <c r="I1090" s="51" t="str">
        <f t="shared" si="318"/>
        <v/>
      </c>
      <c r="J1090" s="4"/>
      <c r="K1090" s="40" t="str">
        <f>IF(C1090&lt;&gt;0,IF(AND(C1090&lt;C1071),"Preço Ok Coluna (A) Faixa 1","ERRO Preço Coluna (A) Faixa 1"),"Lançar Preço Coluna (A) Faixa 1")</f>
        <v>Lançar Preço Coluna (A) Faixa 1</v>
      </c>
      <c r="L1090" s="40" t="str">
        <f>IF(D1090&lt;&gt;0,IF(AND(D1090&lt;D1071),"Preço Ok Coluna (B) Faixa 1","ERRO Preço Coluna (B) Faixa 1"),"Lançar Preço Coluna (B) Faixa 1")</f>
        <v>Lançar Preço Coluna (B) Faixa 1</v>
      </c>
      <c r="M1090" s="40" t="str">
        <f>IF(E1090&lt;&gt;0,IF(AND(E1090&lt;E1071),"Preço Ok Coluna (C) Faixa 1","ERRO Preço Coluna (C) Faixa 1"),"Lançar Preço Coluna (C) Faixa 1")</f>
        <v>Lançar Preço Coluna (C) Faixa 1</v>
      </c>
      <c r="N1090" s="40" t="str">
        <f>IF(F1090&lt;&gt;0,IF(AND(F1090&lt;F1071),"Preço Ok Coluna (D) Faixa 1","ERRO Preço Coluna (D) Faixa 1"),"Lançar Preço Coluna (D) Faixa 1")</f>
        <v>Lançar Preço Coluna (D) Faixa 1</v>
      </c>
      <c r="O1090" s="33"/>
      <c r="P1090" s="31" t="str">
        <f>IF(F1090&lt;&gt;"",IF(I1090=TRUE,"Preços OK na Faixa 2","ERRO Preços na Faixa 2"),"Lançar Preços na Faixa 2")</f>
        <v>Lançar Preços na Faixa 2</v>
      </c>
    </row>
    <row r="1091" spans="1:16" ht="25.5">
      <c r="A1091" s="11">
        <v>3</v>
      </c>
      <c r="B1091" s="12" t="s">
        <v>149</v>
      </c>
      <c r="C1091" s="19"/>
      <c r="D1091" s="19"/>
      <c r="E1091" s="87"/>
      <c r="F1091" s="87"/>
      <c r="G1091" s="10">
        <f t="shared" si="317"/>
        <v>0</v>
      </c>
      <c r="H1091" s="107"/>
      <c r="I1091" s="51" t="str">
        <f t="shared" si="318"/>
        <v/>
      </c>
      <c r="J1091" s="4"/>
      <c r="K1091" s="40" t="str">
        <f t="shared" ref="K1091:K1101" si="319">IF(C1091&lt;&gt;0,IF(AND(C1091&lt;C1072),"Preço Ok Coluna (A) Faixa 1","ERRO Preço Coluna (A) Faixa 1"),"Lançar Preço Coluna (A) Faixa 1")</f>
        <v>Lançar Preço Coluna (A) Faixa 1</v>
      </c>
      <c r="L1091" s="40" t="str">
        <f t="shared" ref="L1091:L1101" si="320">IF(D1091&lt;&gt;0,IF(AND(D1091&lt;D1072),"Preço Ok Coluna (B) Faixa 1","ERRO Preço Coluna (B) Faixa 1"),"Lançar Preço Coluna (B) Faixa 1")</f>
        <v>Lançar Preço Coluna (B) Faixa 1</v>
      </c>
      <c r="M1091" s="40" t="str">
        <f t="shared" ref="M1091:M1101" si="321">IF(E1091&lt;&gt;0,IF(AND(E1091&lt;E1072),"Preço Ok Coluna (C) Faixa 1","ERRO Preço Coluna (C) Faixa 1"),"Lançar Preço Coluna (C) Faixa 1")</f>
        <v>Lançar Preço Coluna (C) Faixa 1</v>
      </c>
      <c r="N1091" s="40" t="str">
        <f t="shared" ref="N1091:N1101" si="322">IF(F1091&lt;&gt;0,IF(AND(F1091&lt;F1072),"Preço Ok Coluna (D) Faixa 1","ERRO Preço Coluna (D) Faixa 1"),"Lançar Preço Coluna (D) Faixa 1")</f>
        <v>Lançar Preço Coluna (D) Faixa 1</v>
      </c>
      <c r="O1091" s="33"/>
      <c r="P1091" s="31" t="str">
        <f>IF(F1091&lt;&gt;"",IF(I1091=TRUE,"Preços OK na Faixa 3","ERRO Preços na Faixa 3"),"Lançar Preços na Faixa 3")</f>
        <v>Lançar Preços na Faixa 3</v>
      </c>
    </row>
    <row r="1092" spans="1:16" ht="25.5">
      <c r="A1092" s="11">
        <v>4</v>
      </c>
      <c r="B1092" s="12" t="s">
        <v>150</v>
      </c>
      <c r="C1092" s="19"/>
      <c r="D1092" s="19"/>
      <c r="E1092" s="87"/>
      <c r="F1092" s="87"/>
      <c r="G1092" s="10">
        <f t="shared" si="317"/>
        <v>0</v>
      </c>
      <c r="H1092" s="107"/>
      <c r="I1092" s="51" t="str">
        <f t="shared" si="318"/>
        <v/>
      </c>
      <c r="J1092" s="4"/>
      <c r="K1092" s="40" t="str">
        <f t="shared" si="319"/>
        <v>Lançar Preço Coluna (A) Faixa 1</v>
      </c>
      <c r="L1092" s="40" t="str">
        <f t="shared" si="320"/>
        <v>Lançar Preço Coluna (B) Faixa 1</v>
      </c>
      <c r="M1092" s="40" t="str">
        <f t="shared" si="321"/>
        <v>Lançar Preço Coluna (C) Faixa 1</v>
      </c>
      <c r="N1092" s="40" t="str">
        <f t="shared" si="322"/>
        <v>Lançar Preço Coluna (D) Faixa 1</v>
      </c>
      <c r="O1092" s="33"/>
      <c r="P1092" s="31" t="str">
        <f>IF(F1092&lt;&gt;"",IF(I1092=TRUE,"Preços OK na Faixa 4","ERRO Preços na Faixa 4"),"Lançar Preços na Faixa 4")</f>
        <v>Lançar Preços na Faixa 4</v>
      </c>
    </row>
    <row r="1093" spans="1:16" ht="25.5">
      <c r="A1093" s="14">
        <v>5</v>
      </c>
      <c r="B1093" s="15" t="s">
        <v>151</v>
      </c>
      <c r="C1093" s="19"/>
      <c r="D1093" s="19"/>
      <c r="E1093" s="87"/>
      <c r="F1093" s="87"/>
      <c r="G1093" s="10">
        <f t="shared" si="317"/>
        <v>0</v>
      </c>
      <c r="H1093" s="107"/>
      <c r="I1093" s="51" t="str">
        <f t="shared" si="318"/>
        <v/>
      </c>
      <c r="J1093" s="18"/>
      <c r="K1093" s="40" t="str">
        <f t="shared" si="319"/>
        <v>Lançar Preço Coluna (A) Faixa 1</v>
      </c>
      <c r="L1093" s="40" t="str">
        <f t="shared" si="320"/>
        <v>Lançar Preço Coluna (B) Faixa 1</v>
      </c>
      <c r="M1093" s="40" t="str">
        <f t="shared" si="321"/>
        <v>Lançar Preço Coluna (C) Faixa 1</v>
      </c>
      <c r="N1093" s="40" t="str">
        <f t="shared" si="322"/>
        <v>Lançar Preço Coluna (D) Faixa 1</v>
      </c>
      <c r="O1093" s="33"/>
      <c r="P1093" s="31" t="str">
        <f>IF(F1093&lt;&gt;"",IF(I1093=TRUE,"Preços OK na Faixa 5","ERRO Preços na Faixa 5"),"Lançar Preços na Faixa 5")</f>
        <v>Lançar Preços na Faixa 5</v>
      </c>
    </row>
    <row r="1094" spans="1:16" ht="25.5">
      <c r="A1094" s="11">
        <v>6</v>
      </c>
      <c r="B1094" s="12" t="s">
        <v>152</v>
      </c>
      <c r="C1094" s="19"/>
      <c r="D1094" s="19"/>
      <c r="E1094" s="87"/>
      <c r="F1094" s="87"/>
      <c r="G1094" s="10">
        <f t="shared" si="317"/>
        <v>0</v>
      </c>
      <c r="H1094" s="107"/>
      <c r="I1094" s="51" t="str">
        <f t="shared" si="318"/>
        <v/>
      </c>
      <c r="J1094" s="4"/>
      <c r="K1094" s="40" t="str">
        <f t="shared" si="319"/>
        <v>Lançar Preço Coluna (A) Faixa 1</v>
      </c>
      <c r="L1094" s="40" t="str">
        <f t="shared" si="320"/>
        <v>Lançar Preço Coluna (B) Faixa 1</v>
      </c>
      <c r="M1094" s="40" t="str">
        <f t="shared" si="321"/>
        <v>Lançar Preço Coluna (C) Faixa 1</v>
      </c>
      <c r="N1094" s="40" t="str">
        <f t="shared" si="322"/>
        <v>Lançar Preço Coluna (D) Faixa 1</v>
      </c>
      <c r="O1094" s="33"/>
      <c r="P1094" s="31" t="str">
        <f>IF(F1094&lt;&gt;"",IF(I1094=TRUE,"Preços OK na Faixa 6","ERRO Preços na Faixa 6"),"Lançar Preços na Faixa 6")</f>
        <v>Lançar Preços na Faixa 6</v>
      </c>
    </row>
    <row r="1095" spans="1:16" ht="25.5">
      <c r="A1095" s="94">
        <v>7</v>
      </c>
      <c r="B1095" s="95" t="s">
        <v>153</v>
      </c>
      <c r="C1095" s="19"/>
      <c r="D1095" s="19"/>
      <c r="E1095" s="87"/>
      <c r="F1095" s="87"/>
      <c r="G1095" s="10">
        <f t="shared" si="317"/>
        <v>0</v>
      </c>
      <c r="H1095" s="107"/>
      <c r="I1095" s="51" t="str">
        <f t="shared" si="318"/>
        <v/>
      </c>
      <c r="J1095" s="4"/>
      <c r="K1095" s="40" t="str">
        <f t="shared" si="319"/>
        <v>Lançar Preço Coluna (A) Faixa 1</v>
      </c>
      <c r="L1095" s="40" t="str">
        <f t="shared" si="320"/>
        <v>Lançar Preço Coluna (B) Faixa 1</v>
      </c>
      <c r="M1095" s="40" t="str">
        <f t="shared" si="321"/>
        <v>Lançar Preço Coluna (C) Faixa 1</v>
      </c>
      <c r="N1095" s="40" t="str">
        <f t="shared" si="322"/>
        <v>Lançar Preço Coluna (D) Faixa 1</v>
      </c>
      <c r="O1095" s="33"/>
      <c r="P1095" s="31" t="str">
        <f>IF(F1095&lt;&gt;"",IF(I1095=TRUE,"Preços OK na Faixa 7","ERRO Preços na Faixa 7"),"Lançar Preços na Faixa 7")</f>
        <v>Lançar Preços na Faixa 7</v>
      </c>
    </row>
    <row r="1096" spans="1:16" ht="25.5">
      <c r="A1096" s="11">
        <v>8</v>
      </c>
      <c r="B1096" s="12" t="s">
        <v>154</v>
      </c>
      <c r="C1096" s="19"/>
      <c r="D1096" s="19"/>
      <c r="E1096" s="79"/>
      <c r="F1096" s="79"/>
      <c r="G1096" s="10">
        <f t="shared" si="317"/>
        <v>0</v>
      </c>
      <c r="H1096" s="107"/>
      <c r="I1096" s="51" t="str">
        <f t="shared" si="318"/>
        <v/>
      </c>
      <c r="J1096" s="4"/>
      <c r="K1096" s="40" t="str">
        <f t="shared" si="319"/>
        <v>Lançar Preço Coluna (A) Faixa 1</v>
      </c>
      <c r="L1096" s="40" t="str">
        <f t="shared" si="320"/>
        <v>Lançar Preço Coluna (B) Faixa 1</v>
      </c>
      <c r="M1096" s="40" t="str">
        <f t="shared" si="321"/>
        <v>Lançar Preço Coluna (C) Faixa 1</v>
      </c>
      <c r="N1096" s="40" t="str">
        <f t="shared" si="322"/>
        <v>Lançar Preço Coluna (D) Faixa 1</v>
      </c>
      <c r="O1096" s="33"/>
      <c r="P1096" s="31" t="str">
        <f>IF(F1096&lt;&gt;"",IF(I1096=TRUE,"Preços OK na Faixa 8","ERRO Preços na Faixa 8"),"Lançar Preços na Faixa 8")</f>
        <v>Lançar Preços na Faixa 8</v>
      </c>
    </row>
    <row r="1097" spans="1:16" ht="25.5">
      <c r="A1097" s="11">
        <v>9</v>
      </c>
      <c r="B1097" s="12" t="s">
        <v>155</v>
      </c>
      <c r="C1097" s="19"/>
      <c r="D1097" s="19"/>
      <c r="E1097" s="79"/>
      <c r="F1097" s="79"/>
      <c r="G1097" s="10">
        <f t="shared" si="317"/>
        <v>0</v>
      </c>
      <c r="H1097" s="107"/>
      <c r="I1097" s="51" t="str">
        <f t="shared" si="318"/>
        <v/>
      </c>
      <c r="J1097" s="4"/>
      <c r="K1097" s="40" t="str">
        <f t="shared" si="319"/>
        <v>Lançar Preço Coluna (A) Faixa 1</v>
      </c>
      <c r="L1097" s="40" t="str">
        <f t="shared" si="320"/>
        <v>Lançar Preço Coluna (B) Faixa 1</v>
      </c>
      <c r="M1097" s="40" t="str">
        <f t="shared" si="321"/>
        <v>Lançar Preço Coluna (C) Faixa 1</v>
      </c>
      <c r="N1097" s="40" t="str">
        <f t="shared" si="322"/>
        <v>Lançar Preço Coluna (D) Faixa 1</v>
      </c>
      <c r="O1097" s="33"/>
      <c r="P1097" s="31" t="str">
        <f>IF(F1097&lt;&gt;"",IF(I1097=TRUE,"Preços OK na Faixa 9","ERRO Preços na Faixa 9"),"Lançar Preços na Faixa 9")</f>
        <v>Lançar Preços na Faixa 9</v>
      </c>
    </row>
    <row r="1098" spans="1:16" ht="25.5">
      <c r="A1098" s="11">
        <v>10</v>
      </c>
      <c r="B1098" s="12" t="s">
        <v>156</v>
      </c>
      <c r="C1098" s="19"/>
      <c r="D1098" s="19"/>
      <c r="E1098" s="79"/>
      <c r="F1098" s="79"/>
      <c r="G1098" s="10">
        <f t="shared" si="317"/>
        <v>0</v>
      </c>
      <c r="H1098" s="107"/>
      <c r="I1098" s="51" t="str">
        <f t="shared" si="318"/>
        <v/>
      </c>
      <c r="J1098" s="4"/>
      <c r="K1098" s="40" t="str">
        <f t="shared" si="319"/>
        <v>Lançar Preço Coluna (A) Faixa 1</v>
      </c>
      <c r="L1098" s="40" t="str">
        <f t="shared" si="320"/>
        <v>Lançar Preço Coluna (B) Faixa 1</v>
      </c>
      <c r="M1098" s="40" t="str">
        <f t="shared" si="321"/>
        <v>Lançar Preço Coluna (C) Faixa 1</v>
      </c>
      <c r="N1098" s="40" t="str">
        <f t="shared" si="322"/>
        <v>Lançar Preço Coluna (D) Faixa 1</v>
      </c>
      <c r="O1098" s="33"/>
      <c r="P1098" s="31" t="str">
        <f>IF(F1098&lt;&gt;"",IF(I1098=TRUE,"Preços OK na Faixa 10","ERRO Preços na Faixa 10"),"Lançar Preços na Faixa 10")</f>
        <v>Lançar Preços na Faixa 10</v>
      </c>
    </row>
    <row r="1099" spans="1:16" ht="25.5">
      <c r="A1099" s="11">
        <v>11</v>
      </c>
      <c r="B1099" s="12" t="s">
        <v>157</v>
      </c>
      <c r="C1099" s="19"/>
      <c r="D1099" s="19"/>
      <c r="E1099" s="79"/>
      <c r="F1099" s="79"/>
      <c r="G1099" s="10">
        <f t="shared" si="317"/>
        <v>0</v>
      </c>
      <c r="H1099" s="107"/>
      <c r="I1099" s="51" t="str">
        <f t="shared" si="318"/>
        <v/>
      </c>
      <c r="J1099" s="4"/>
      <c r="K1099" s="40" t="str">
        <f t="shared" si="319"/>
        <v>Lançar Preço Coluna (A) Faixa 1</v>
      </c>
      <c r="L1099" s="40" t="str">
        <f t="shared" si="320"/>
        <v>Lançar Preço Coluna (B) Faixa 1</v>
      </c>
      <c r="M1099" s="40" t="str">
        <f t="shared" si="321"/>
        <v>Lançar Preço Coluna (C) Faixa 1</v>
      </c>
      <c r="N1099" s="40" t="str">
        <f t="shared" si="322"/>
        <v>Lançar Preço Coluna (D) Faixa 1</v>
      </c>
      <c r="O1099" s="33"/>
      <c r="P1099" s="31" t="str">
        <f>IF(F1099&lt;&gt;"",IF(I1099=TRUE,"Preços OK na Faixa 11","ERRO Preços na Faixa 11"),"Lançar Preços na Faixa 11")</f>
        <v>Lançar Preços na Faixa 11</v>
      </c>
    </row>
    <row r="1100" spans="1:16" ht="25.5">
      <c r="A1100" s="11">
        <v>12</v>
      </c>
      <c r="B1100" s="12" t="s">
        <v>158</v>
      </c>
      <c r="C1100" s="19"/>
      <c r="D1100" s="19"/>
      <c r="E1100" s="79"/>
      <c r="F1100" s="79"/>
      <c r="G1100" s="10">
        <f t="shared" si="317"/>
        <v>0</v>
      </c>
      <c r="H1100" s="107"/>
      <c r="I1100" s="51" t="str">
        <f t="shared" si="318"/>
        <v/>
      </c>
      <c r="J1100" s="4"/>
      <c r="K1100" s="40" t="str">
        <f t="shared" si="319"/>
        <v>Lançar Preço Coluna (A) Faixa 1</v>
      </c>
      <c r="L1100" s="40" t="str">
        <f t="shared" si="320"/>
        <v>Lançar Preço Coluna (B) Faixa 1</v>
      </c>
      <c r="M1100" s="40" t="str">
        <f t="shared" si="321"/>
        <v>Lançar Preço Coluna (C) Faixa 1</v>
      </c>
      <c r="N1100" s="40" t="str">
        <f t="shared" si="322"/>
        <v>Lançar Preço Coluna (D) Faixa 1</v>
      </c>
      <c r="O1100" s="33"/>
      <c r="P1100" s="36" t="str">
        <f>IF(F1100&lt;&gt;"",IF(I1100=TRUE,"Preços OK na Faixa 12","ERRO Preços na Faixa 12"),"Lançar Preços na Faixa 12")</f>
        <v>Lançar Preços na Faixa 12</v>
      </c>
    </row>
    <row r="1101" spans="1:16" ht="26.25" thickBot="1">
      <c r="A1101" s="46">
        <v>13</v>
      </c>
      <c r="B1101" s="81" t="s">
        <v>159</v>
      </c>
      <c r="C1101" s="48"/>
      <c r="D1101" s="48"/>
      <c r="E1101" s="80"/>
      <c r="F1101" s="80"/>
      <c r="G1101" s="49">
        <f t="shared" si="317"/>
        <v>0</v>
      </c>
      <c r="H1101" s="107">
        <f>SUM(G1089:G1101)</f>
        <v>0</v>
      </c>
      <c r="I1101" s="51" t="str">
        <f t="shared" si="318"/>
        <v/>
      </c>
      <c r="J1101" s="4"/>
      <c r="K1101" s="40" t="str">
        <f t="shared" si="319"/>
        <v>Lançar Preço Coluna (A) Faixa 1</v>
      </c>
      <c r="L1101" s="40" t="str">
        <f t="shared" si="320"/>
        <v>Lançar Preço Coluna (B) Faixa 1</v>
      </c>
      <c r="M1101" s="40" t="str">
        <f t="shared" si="321"/>
        <v>Lançar Preço Coluna (C) Faixa 1</v>
      </c>
      <c r="N1101" s="40" t="str">
        <f t="shared" si="322"/>
        <v>Lançar Preço Coluna (D) Faixa 1</v>
      </c>
      <c r="O1101" s="39"/>
      <c r="P1101" s="36" t="str">
        <f>IF(F1101&lt;&gt;"",IF(I1101=TRUE,"Preços OK na Faixa 13","ERRO Preços na Faixa 13"),"Lançar Preços na Faixa 13")</f>
        <v>Lançar Preços na Faixa 13</v>
      </c>
    </row>
    <row r="1102" spans="1:16" ht="16.5" thickBot="1"/>
    <row r="1103" spans="1:16" s="63" customFormat="1" ht="30.75" customHeight="1" thickBot="1">
      <c r="A1103" s="120" t="s">
        <v>129</v>
      </c>
      <c r="B1103" s="121"/>
      <c r="C1103" s="121"/>
      <c r="D1103" s="121"/>
      <c r="E1103" s="122"/>
      <c r="F1103" s="122"/>
      <c r="G1103" s="123"/>
      <c r="H1103" s="65"/>
      <c r="I1103" s="59"/>
      <c r="J1103" s="60"/>
      <c r="K1103" s="145" t="s">
        <v>50</v>
      </c>
      <c r="L1103" s="145"/>
      <c r="M1103" s="145"/>
      <c r="N1103" s="145"/>
      <c r="O1103" s="61"/>
      <c r="P1103" s="147" t="s">
        <v>51</v>
      </c>
    </row>
    <row r="1104" spans="1:16" ht="39.75" customHeight="1" thickBot="1">
      <c r="A1104" s="124" t="s">
        <v>194</v>
      </c>
      <c r="B1104" s="125"/>
      <c r="C1104" s="125"/>
      <c r="D1104" s="125"/>
      <c r="E1104" s="125"/>
      <c r="F1104" s="125"/>
      <c r="G1104" s="126"/>
      <c r="H1104" s="35"/>
      <c r="I1104" s="51"/>
      <c r="J1104" s="4"/>
      <c r="K1104" s="145"/>
      <c r="L1104" s="145"/>
      <c r="M1104" s="145"/>
      <c r="N1104" s="145"/>
      <c r="O1104" s="18"/>
      <c r="P1104" s="147"/>
    </row>
    <row r="1105" spans="1:16" ht="13.5" customHeight="1" thickBot="1">
      <c r="A1105" s="127" t="s">
        <v>37</v>
      </c>
      <c r="B1105" s="127" t="s">
        <v>36</v>
      </c>
      <c r="C1105" s="130" t="s">
        <v>175</v>
      </c>
      <c r="D1105" s="131"/>
      <c r="E1105" s="131"/>
      <c r="F1105" s="132"/>
      <c r="G1105" s="133" t="s">
        <v>231</v>
      </c>
      <c r="H1105" s="54"/>
      <c r="I1105" s="51"/>
      <c r="J1105" s="4"/>
      <c r="K1105" s="145"/>
      <c r="L1105" s="145"/>
      <c r="M1105" s="145"/>
      <c r="N1105" s="145"/>
      <c r="O1105" s="18"/>
      <c r="P1105" s="147"/>
    </row>
    <row r="1106" spans="1:16" ht="13.5" customHeight="1" thickBot="1">
      <c r="A1106" s="128"/>
      <c r="B1106" s="128"/>
      <c r="C1106" s="136" t="s">
        <v>41</v>
      </c>
      <c r="D1106" s="82" t="s">
        <v>42</v>
      </c>
      <c r="E1106" s="82" t="s">
        <v>43</v>
      </c>
      <c r="F1106" s="82" t="s">
        <v>44</v>
      </c>
      <c r="G1106" s="134"/>
      <c r="H1106" s="54"/>
      <c r="I1106" s="51"/>
      <c r="J1106" s="4"/>
      <c r="K1106" s="145"/>
      <c r="L1106" s="145"/>
      <c r="M1106" s="145"/>
      <c r="N1106" s="145"/>
      <c r="O1106" s="18"/>
      <c r="P1106" s="147"/>
    </row>
    <row r="1107" spans="1:16" ht="39" customHeight="1" thickBot="1">
      <c r="A1107" s="129"/>
      <c r="B1107" s="129"/>
      <c r="C1107" s="138"/>
      <c r="D1107" s="83" t="s">
        <v>47</v>
      </c>
      <c r="E1107" s="83" t="s">
        <v>48</v>
      </c>
      <c r="F1107" s="83" t="s">
        <v>49</v>
      </c>
      <c r="G1107" s="135"/>
      <c r="H1107" s="54"/>
      <c r="I1107" s="51"/>
      <c r="J1107" s="4"/>
      <c r="K1107" s="146"/>
      <c r="L1107" s="146"/>
      <c r="M1107" s="146"/>
      <c r="N1107" s="146"/>
      <c r="O1107" s="32"/>
      <c r="P1107" s="148"/>
    </row>
    <row r="1108" spans="1:16" ht="25.5">
      <c r="A1108" s="8">
        <v>1</v>
      </c>
      <c r="B1108" s="9" t="s">
        <v>1</v>
      </c>
      <c r="C1108" s="19"/>
      <c r="D1108" s="79"/>
      <c r="E1108" s="79"/>
      <c r="F1108" s="79"/>
      <c r="G1108" s="10">
        <f t="shared" ref="G1108:G1120" si="323">SUM(C1108:D1108)</f>
        <v>0</v>
      </c>
      <c r="H1108" s="75"/>
      <c r="I1108" s="51" t="str">
        <f t="shared" ref="I1108:I1120" si="324">IF(C1108&lt;&gt;0,AND(D1108&lt;C1108,E1108&lt;D1108,F1108&lt;E1108),"")</f>
        <v/>
      </c>
      <c r="J1108" s="4"/>
      <c r="K1108" s="33" t="str">
        <f>IF(C1108&lt;&gt;0,"Preço OK Coluna (A) Faixa 1","Lançar Preço Coluna (A) Faixa 1")</f>
        <v>Lançar Preço Coluna (A) Faixa 1</v>
      </c>
      <c r="L1108" s="33" t="str">
        <f>IF(D1108&lt;&gt;0,"Preço OK Coluna (B) Faixa 1","Lançar Preço Coluna (B) Faixa 1")</f>
        <v>Lançar Preço Coluna (B) Faixa 1</v>
      </c>
      <c r="M1108" s="33" t="str">
        <f>IF(E1108&lt;&gt;0,"Preço OK Coluna (C) Faixa 1","Lançar Preço Coluna (C) Faixa 1")</f>
        <v>Lançar Preço Coluna (C) Faixa 1</v>
      </c>
      <c r="N1108" s="33" t="str">
        <f>IF(F1108&lt;&gt;0,"Preço OK Coluna (D) Faixa 1","Lançar Preço Coluna (D) Faixa 1")</f>
        <v>Lançar Preço Coluna (D) Faixa 1</v>
      </c>
      <c r="O1108" s="40"/>
      <c r="P1108" s="41" t="str">
        <f t="shared" ref="P1108:P1120" si="325">IF(F1108&lt;&gt;"",IF(I1108=TRUE,"Preços OK na Faixa 13","ERRO Preços na Faixa 13"),"Lançar Preços na Faixa 13")</f>
        <v>Lançar Preços na Faixa 13</v>
      </c>
    </row>
    <row r="1109" spans="1:16" ht="25.5">
      <c r="A1109" s="11">
        <v>2</v>
      </c>
      <c r="B1109" s="12" t="s">
        <v>2</v>
      </c>
      <c r="C1109" s="19"/>
      <c r="D1109" s="79"/>
      <c r="E1109" s="79"/>
      <c r="F1109" s="79"/>
      <c r="G1109" s="10">
        <f t="shared" si="323"/>
        <v>0</v>
      </c>
      <c r="H1109" s="75"/>
      <c r="I1109" s="51" t="str">
        <f t="shared" si="324"/>
        <v/>
      </c>
      <c r="J1109" s="4"/>
      <c r="K1109" s="33" t="str">
        <f t="shared" ref="K1109:K1120" si="326">IF(C1109&lt;&gt;0,IF(AND(C1109&lt;C1108),"Preço Ok Coluna (A) Faixa 13","ERRO Preço Coluna (A) Faixa 13"),"Lançar Preço Coluna (A) Faixa 13")</f>
        <v>Lançar Preço Coluna (A) Faixa 13</v>
      </c>
      <c r="L1109" s="33" t="str">
        <f t="shared" ref="L1109:L1120" si="327">IF(D1109&lt;&gt;0,IF(AND(D1109&lt;D1108),"Preço Ok Coluna (B) Faixa 12","ERRO Preço Coluna (B) Faixa 12"),"Lançar Preço Coluna (B) Faixa 12")</f>
        <v>Lançar Preço Coluna (B) Faixa 12</v>
      </c>
      <c r="M1109" s="33" t="str">
        <f t="shared" ref="M1109:M1120" si="328">IF(E1109&lt;&gt;0,IF(AND(E1109&lt;E1108),"Preço Ok Coluna (C) Faixa 12","ERRO Preço Coluna (C) Faixa 12"),"Lançar Preço Coluna (C) Faixa 12")</f>
        <v>Lançar Preço Coluna (C) Faixa 12</v>
      </c>
      <c r="N1109" s="33" t="str">
        <f t="shared" ref="N1109:N1120" si="329">IF(F1109&lt;&gt;0,IF(AND(F1109&lt;F1108),"Preço Ok Coluna (D) Faixa 12","ERRO Preço Coluna (D) Faixa 12"),"Lançar Preço Coluna (D) Faixa 12")</f>
        <v>Lançar Preço Coluna (D) Faixa 12</v>
      </c>
      <c r="O1109" s="33"/>
      <c r="P1109" s="31" t="str">
        <f t="shared" si="325"/>
        <v>Lançar Preços na Faixa 13</v>
      </c>
    </row>
    <row r="1110" spans="1:16" ht="25.5">
      <c r="A1110" s="11">
        <v>3</v>
      </c>
      <c r="B1110" s="12" t="s">
        <v>3</v>
      </c>
      <c r="C1110" s="19"/>
      <c r="D1110" s="79"/>
      <c r="E1110" s="79"/>
      <c r="F1110" s="79"/>
      <c r="G1110" s="10">
        <f t="shared" si="323"/>
        <v>0</v>
      </c>
      <c r="H1110" s="75"/>
      <c r="I1110" s="51" t="str">
        <f t="shared" si="324"/>
        <v/>
      </c>
      <c r="J1110" s="4"/>
      <c r="K1110" s="33" t="str">
        <f t="shared" si="326"/>
        <v>Lançar Preço Coluna (A) Faixa 13</v>
      </c>
      <c r="L1110" s="33" t="str">
        <f t="shared" si="327"/>
        <v>Lançar Preço Coluna (B) Faixa 12</v>
      </c>
      <c r="M1110" s="33" t="str">
        <f t="shared" si="328"/>
        <v>Lançar Preço Coluna (C) Faixa 12</v>
      </c>
      <c r="N1110" s="33" t="str">
        <f t="shared" si="329"/>
        <v>Lançar Preço Coluna (D) Faixa 12</v>
      </c>
      <c r="O1110" s="33"/>
      <c r="P1110" s="31" t="str">
        <f t="shared" si="325"/>
        <v>Lançar Preços na Faixa 13</v>
      </c>
    </row>
    <row r="1111" spans="1:16" ht="25.5">
      <c r="A1111" s="11">
        <v>4</v>
      </c>
      <c r="B1111" s="12" t="s">
        <v>4</v>
      </c>
      <c r="C1111" s="19"/>
      <c r="D1111" s="79"/>
      <c r="E1111" s="79"/>
      <c r="F1111" s="79"/>
      <c r="G1111" s="10">
        <f t="shared" si="323"/>
        <v>0</v>
      </c>
      <c r="H1111" s="75"/>
      <c r="I1111" s="51" t="str">
        <f t="shared" si="324"/>
        <v/>
      </c>
      <c r="J1111" s="4"/>
      <c r="K1111" s="33" t="str">
        <f t="shared" si="326"/>
        <v>Lançar Preço Coluna (A) Faixa 13</v>
      </c>
      <c r="L1111" s="33" t="str">
        <f t="shared" si="327"/>
        <v>Lançar Preço Coluna (B) Faixa 12</v>
      </c>
      <c r="M1111" s="33" t="str">
        <f t="shared" si="328"/>
        <v>Lançar Preço Coluna (C) Faixa 12</v>
      </c>
      <c r="N1111" s="33" t="str">
        <f t="shared" si="329"/>
        <v>Lançar Preço Coluna (D) Faixa 12</v>
      </c>
      <c r="O1111" s="33"/>
      <c r="P1111" s="31" t="str">
        <f t="shared" si="325"/>
        <v>Lançar Preços na Faixa 13</v>
      </c>
    </row>
    <row r="1112" spans="1:16" ht="25.5">
      <c r="A1112" s="14">
        <v>5</v>
      </c>
      <c r="B1112" s="15" t="s">
        <v>5</v>
      </c>
      <c r="C1112" s="19"/>
      <c r="D1112" s="79"/>
      <c r="E1112" s="79"/>
      <c r="F1112" s="79"/>
      <c r="G1112" s="10">
        <f t="shared" si="323"/>
        <v>0</v>
      </c>
      <c r="H1112" s="75"/>
      <c r="I1112" s="51" t="str">
        <f t="shared" si="324"/>
        <v/>
      </c>
      <c r="J1112" s="18"/>
      <c r="K1112" s="33" t="str">
        <f t="shared" si="326"/>
        <v>Lançar Preço Coluna (A) Faixa 13</v>
      </c>
      <c r="L1112" s="33" t="str">
        <f t="shared" si="327"/>
        <v>Lançar Preço Coluna (B) Faixa 12</v>
      </c>
      <c r="M1112" s="33" t="str">
        <f t="shared" si="328"/>
        <v>Lançar Preço Coluna (C) Faixa 12</v>
      </c>
      <c r="N1112" s="33" t="str">
        <f t="shared" si="329"/>
        <v>Lançar Preço Coluna (D) Faixa 12</v>
      </c>
      <c r="O1112" s="33"/>
      <c r="P1112" s="31" t="str">
        <f t="shared" si="325"/>
        <v>Lançar Preços na Faixa 13</v>
      </c>
    </row>
    <row r="1113" spans="1:16" ht="25.5">
      <c r="A1113" s="11">
        <v>6</v>
      </c>
      <c r="B1113" s="12" t="s">
        <v>6</v>
      </c>
      <c r="C1113" s="19"/>
      <c r="D1113" s="79"/>
      <c r="E1113" s="79"/>
      <c r="F1113" s="79"/>
      <c r="G1113" s="10">
        <f t="shared" si="323"/>
        <v>0</v>
      </c>
      <c r="H1113" s="75"/>
      <c r="I1113" s="51" t="str">
        <f t="shared" si="324"/>
        <v/>
      </c>
      <c r="J1113" s="4"/>
      <c r="K1113" s="33" t="str">
        <f t="shared" si="326"/>
        <v>Lançar Preço Coluna (A) Faixa 13</v>
      </c>
      <c r="L1113" s="33" t="str">
        <f t="shared" si="327"/>
        <v>Lançar Preço Coluna (B) Faixa 12</v>
      </c>
      <c r="M1113" s="33" t="str">
        <f t="shared" si="328"/>
        <v>Lançar Preço Coluna (C) Faixa 12</v>
      </c>
      <c r="N1113" s="33" t="str">
        <f t="shared" si="329"/>
        <v>Lançar Preço Coluna (D) Faixa 12</v>
      </c>
      <c r="O1113" s="33"/>
      <c r="P1113" s="31" t="str">
        <f t="shared" si="325"/>
        <v>Lançar Preços na Faixa 13</v>
      </c>
    </row>
    <row r="1114" spans="1:16" ht="25.5">
      <c r="A1114" s="11">
        <v>7</v>
      </c>
      <c r="B1114" s="12" t="s">
        <v>7</v>
      </c>
      <c r="C1114" s="19"/>
      <c r="D1114" s="79"/>
      <c r="E1114" s="79"/>
      <c r="F1114" s="79"/>
      <c r="G1114" s="10">
        <f t="shared" si="323"/>
        <v>0</v>
      </c>
      <c r="H1114" s="75"/>
      <c r="I1114" s="51" t="str">
        <f t="shared" si="324"/>
        <v/>
      </c>
      <c r="J1114" s="4"/>
      <c r="K1114" s="33" t="str">
        <f t="shared" si="326"/>
        <v>Lançar Preço Coluna (A) Faixa 13</v>
      </c>
      <c r="L1114" s="33" t="str">
        <f t="shared" si="327"/>
        <v>Lançar Preço Coluna (B) Faixa 12</v>
      </c>
      <c r="M1114" s="33" t="str">
        <f t="shared" si="328"/>
        <v>Lançar Preço Coluna (C) Faixa 12</v>
      </c>
      <c r="N1114" s="33" t="str">
        <f t="shared" si="329"/>
        <v>Lançar Preço Coluna (D) Faixa 12</v>
      </c>
      <c r="O1114" s="33"/>
      <c r="P1114" s="31" t="str">
        <f t="shared" si="325"/>
        <v>Lançar Preços na Faixa 13</v>
      </c>
    </row>
    <row r="1115" spans="1:16" ht="25.5">
      <c r="A1115" s="94">
        <v>8</v>
      </c>
      <c r="B1115" s="95" t="s">
        <v>8</v>
      </c>
      <c r="C1115" s="19"/>
      <c r="D1115" s="79"/>
      <c r="E1115" s="79"/>
      <c r="F1115" s="79"/>
      <c r="G1115" s="10">
        <f t="shared" si="323"/>
        <v>0</v>
      </c>
      <c r="H1115" s="75"/>
      <c r="I1115" s="51" t="str">
        <f t="shared" si="324"/>
        <v/>
      </c>
      <c r="J1115" s="4"/>
      <c r="K1115" s="33" t="str">
        <f t="shared" si="326"/>
        <v>Lançar Preço Coluna (A) Faixa 13</v>
      </c>
      <c r="L1115" s="33" t="str">
        <f t="shared" si="327"/>
        <v>Lançar Preço Coluna (B) Faixa 12</v>
      </c>
      <c r="M1115" s="33" t="str">
        <f t="shared" si="328"/>
        <v>Lançar Preço Coluna (C) Faixa 12</v>
      </c>
      <c r="N1115" s="33" t="str">
        <f t="shared" si="329"/>
        <v>Lançar Preço Coluna (D) Faixa 12</v>
      </c>
      <c r="O1115" s="33"/>
      <c r="P1115" s="31" t="str">
        <f t="shared" si="325"/>
        <v>Lançar Preços na Faixa 13</v>
      </c>
    </row>
    <row r="1116" spans="1:16" ht="25.5">
      <c r="A1116" s="11">
        <v>9</v>
      </c>
      <c r="B1116" s="12" t="s">
        <v>9</v>
      </c>
      <c r="C1116" s="19"/>
      <c r="D1116" s="79"/>
      <c r="E1116" s="79"/>
      <c r="F1116" s="79"/>
      <c r="G1116" s="10">
        <f t="shared" si="323"/>
        <v>0</v>
      </c>
      <c r="H1116" s="75"/>
      <c r="I1116" s="51" t="str">
        <f t="shared" si="324"/>
        <v/>
      </c>
      <c r="J1116" s="4"/>
      <c r="K1116" s="33" t="str">
        <f t="shared" si="326"/>
        <v>Lançar Preço Coluna (A) Faixa 13</v>
      </c>
      <c r="L1116" s="33" t="str">
        <f t="shared" si="327"/>
        <v>Lançar Preço Coluna (B) Faixa 12</v>
      </c>
      <c r="M1116" s="33" t="str">
        <f t="shared" si="328"/>
        <v>Lançar Preço Coluna (C) Faixa 12</v>
      </c>
      <c r="N1116" s="33" t="str">
        <f t="shared" si="329"/>
        <v>Lançar Preço Coluna (D) Faixa 12</v>
      </c>
      <c r="O1116" s="33"/>
      <c r="P1116" s="31" t="str">
        <f t="shared" si="325"/>
        <v>Lançar Preços na Faixa 13</v>
      </c>
    </row>
    <row r="1117" spans="1:16" ht="25.5">
      <c r="A1117" s="11">
        <v>10</v>
      </c>
      <c r="B1117" s="12" t="s">
        <v>10</v>
      </c>
      <c r="C1117" s="19"/>
      <c r="D1117" s="79"/>
      <c r="E1117" s="79"/>
      <c r="F1117" s="79"/>
      <c r="G1117" s="10">
        <f t="shared" si="323"/>
        <v>0</v>
      </c>
      <c r="H1117" s="75"/>
      <c r="I1117" s="51" t="str">
        <f t="shared" si="324"/>
        <v/>
      </c>
      <c r="J1117" s="4"/>
      <c r="K1117" s="33" t="str">
        <f t="shared" si="326"/>
        <v>Lançar Preço Coluna (A) Faixa 13</v>
      </c>
      <c r="L1117" s="33" t="str">
        <f t="shared" si="327"/>
        <v>Lançar Preço Coluna (B) Faixa 12</v>
      </c>
      <c r="M1117" s="33" t="str">
        <f t="shared" si="328"/>
        <v>Lançar Preço Coluna (C) Faixa 12</v>
      </c>
      <c r="N1117" s="33" t="str">
        <f t="shared" si="329"/>
        <v>Lançar Preço Coluna (D) Faixa 12</v>
      </c>
      <c r="O1117" s="33"/>
      <c r="P1117" s="31" t="str">
        <f t="shared" si="325"/>
        <v>Lançar Preços na Faixa 13</v>
      </c>
    </row>
    <row r="1118" spans="1:16" ht="25.5">
      <c r="A1118" s="11">
        <v>11</v>
      </c>
      <c r="B1118" s="12" t="s">
        <v>11</v>
      </c>
      <c r="C1118" s="19"/>
      <c r="D1118" s="79"/>
      <c r="E1118" s="79"/>
      <c r="F1118" s="79"/>
      <c r="G1118" s="10">
        <f t="shared" si="323"/>
        <v>0</v>
      </c>
      <c r="H1118" s="75"/>
      <c r="I1118" s="51" t="str">
        <f t="shared" si="324"/>
        <v/>
      </c>
      <c r="J1118" s="4"/>
      <c r="K1118" s="33" t="str">
        <f t="shared" si="326"/>
        <v>Lançar Preço Coluna (A) Faixa 13</v>
      </c>
      <c r="L1118" s="33" t="str">
        <f t="shared" si="327"/>
        <v>Lançar Preço Coluna (B) Faixa 12</v>
      </c>
      <c r="M1118" s="33" t="str">
        <f t="shared" si="328"/>
        <v>Lançar Preço Coluna (C) Faixa 12</v>
      </c>
      <c r="N1118" s="33" t="str">
        <f t="shared" si="329"/>
        <v>Lançar Preço Coluna (D) Faixa 12</v>
      </c>
      <c r="O1118" s="33"/>
      <c r="P1118" s="31" t="str">
        <f t="shared" si="325"/>
        <v>Lançar Preços na Faixa 13</v>
      </c>
    </row>
    <row r="1119" spans="1:16" ht="25.5">
      <c r="A1119" s="11">
        <v>12</v>
      </c>
      <c r="B1119" s="12" t="s">
        <v>12</v>
      </c>
      <c r="C1119" s="19"/>
      <c r="D1119" s="79"/>
      <c r="E1119" s="79"/>
      <c r="F1119" s="79"/>
      <c r="G1119" s="10">
        <f t="shared" si="323"/>
        <v>0</v>
      </c>
      <c r="H1119" s="75"/>
      <c r="I1119" s="51" t="str">
        <f t="shared" si="324"/>
        <v/>
      </c>
      <c r="J1119" s="4"/>
      <c r="K1119" s="33" t="str">
        <f t="shared" si="326"/>
        <v>Lançar Preço Coluna (A) Faixa 13</v>
      </c>
      <c r="L1119" s="33" t="str">
        <f t="shared" si="327"/>
        <v>Lançar Preço Coluna (B) Faixa 12</v>
      </c>
      <c r="M1119" s="33" t="str">
        <f t="shared" si="328"/>
        <v>Lançar Preço Coluna (C) Faixa 12</v>
      </c>
      <c r="N1119" s="33" t="str">
        <f t="shared" si="329"/>
        <v>Lançar Preço Coluna (D) Faixa 12</v>
      </c>
      <c r="O1119" s="33"/>
      <c r="P1119" s="31" t="str">
        <f t="shared" si="325"/>
        <v>Lançar Preços na Faixa 13</v>
      </c>
    </row>
    <row r="1120" spans="1:16" ht="26.25" thickBot="1">
      <c r="A1120" s="46">
        <v>13</v>
      </c>
      <c r="B1120" s="47" t="s">
        <v>13</v>
      </c>
      <c r="C1120" s="48"/>
      <c r="D1120" s="80"/>
      <c r="E1120" s="80"/>
      <c r="F1120" s="80"/>
      <c r="G1120" s="49">
        <f t="shared" si="323"/>
        <v>0</v>
      </c>
      <c r="H1120" s="75">
        <f>SUM(G1108:G1120)</f>
        <v>0</v>
      </c>
      <c r="I1120" s="51" t="str">
        <f t="shared" si="324"/>
        <v/>
      </c>
      <c r="J1120" s="4"/>
      <c r="K1120" s="39" t="str">
        <f t="shared" si="326"/>
        <v>Lançar Preço Coluna (A) Faixa 13</v>
      </c>
      <c r="L1120" s="39" t="str">
        <f t="shared" si="327"/>
        <v>Lançar Preço Coluna (B) Faixa 12</v>
      </c>
      <c r="M1120" s="39" t="str">
        <f t="shared" si="328"/>
        <v>Lançar Preço Coluna (C) Faixa 12</v>
      </c>
      <c r="N1120" s="39" t="str">
        <f t="shared" si="329"/>
        <v>Lançar Preço Coluna (D) Faixa 12</v>
      </c>
      <c r="O1120" s="39"/>
      <c r="P1120" s="36" t="str">
        <f t="shared" si="325"/>
        <v>Lançar Preços na Faixa 13</v>
      </c>
    </row>
    <row r="1121" spans="1:16" ht="12.75">
      <c r="A1121" s="88"/>
      <c r="B1121" s="89"/>
      <c r="C1121" s="100"/>
      <c r="D1121" s="100"/>
      <c r="E1121" s="100"/>
      <c r="F1121" s="100"/>
      <c r="G1121" s="90"/>
      <c r="H1121" s="75"/>
      <c r="I1121" s="51"/>
      <c r="J1121" s="4"/>
      <c r="K1121" s="35"/>
      <c r="L1121" s="35"/>
      <c r="M1121" s="35"/>
      <c r="N1121" s="35"/>
      <c r="O1121" s="35"/>
      <c r="P1121" s="42"/>
    </row>
    <row r="1122" spans="1:16" ht="30" customHeight="1">
      <c r="A1122" s="177" t="s">
        <v>238</v>
      </c>
      <c r="B1122" s="178"/>
      <c r="C1122" s="178"/>
      <c r="D1122" s="178"/>
      <c r="E1122" s="178"/>
      <c r="F1122" s="179"/>
      <c r="G1122" s="66">
        <f>SUM(H1070:H1120)</f>
        <v>0</v>
      </c>
      <c r="H1122" s="76"/>
      <c r="I1122" s="51"/>
      <c r="J1122" s="4"/>
      <c r="K1122" s="17"/>
    </row>
    <row r="1123" spans="1:16" ht="21.75" customHeight="1" thickBot="1">
      <c r="A1123" s="32"/>
      <c r="B1123" s="32"/>
      <c r="C1123" s="32"/>
      <c r="D1123" s="32"/>
      <c r="E1123" s="32"/>
      <c r="F1123" s="32"/>
      <c r="G1123" s="101"/>
      <c r="H1123" s="76"/>
      <c r="I1123" s="51"/>
      <c r="J1123" s="18"/>
      <c r="K1123" s="17"/>
      <c r="L1123" s="102"/>
    </row>
    <row r="1124" spans="1:16" ht="30" customHeight="1" thickBot="1">
      <c r="A1124" s="174" t="s">
        <v>239</v>
      </c>
      <c r="B1124" s="175"/>
      <c r="C1124" s="175"/>
      <c r="D1124" s="175"/>
      <c r="E1124" s="175"/>
      <c r="F1124" s="175"/>
      <c r="G1124" s="176"/>
      <c r="H1124" s="56"/>
      <c r="I1124" s="51"/>
      <c r="J1124" s="4"/>
      <c r="K1124" s="35"/>
      <c r="L1124" s="35"/>
      <c r="M1124" s="35"/>
      <c r="N1124" s="35"/>
      <c r="O1124" s="35"/>
      <c r="P1124" s="42"/>
    </row>
    <row r="1125" spans="1:16" ht="16.5" thickBot="1"/>
    <row r="1126" spans="1:16" s="63" customFormat="1" ht="30.75" customHeight="1" thickBot="1">
      <c r="A1126" s="120" t="s">
        <v>130</v>
      </c>
      <c r="B1126" s="121"/>
      <c r="C1126" s="121"/>
      <c r="D1126" s="121"/>
      <c r="E1126" s="122"/>
      <c r="F1126" s="122"/>
      <c r="G1126" s="123"/>
      <c r="H1126" s="104"/>
      <c r="I1126" s="59"/>
      <c r="J1126" s="60"/>
      <c r="K1126" s="145" t="s">
        <v>50</v>
      </c>
      <c r="L1126" s="145"/>
      <c r="M1126" s="145"/>
      <c r="N1126" s="145"/>
      <c r="O1126" s="61"/>
      <c r="P1126" s="147" t="s">
        <v>51</v>
      </c>
    </row>
    <row r="1127" spans="1:16" ht="39.75" customHeight="1" thickBot="1">
      <c r="A1127" s="124" t="s">
        <v>193</v>
      </c>
      <c r="B1127" s="125"/>
      <c r="C1127" s="125"/>
      <c r="D1127" s="125"/>
      <c r="E1127" s="125"/>
      <c r="F1127" s="125"/>
      <c r="G1127" s="126"/>
      <c r="H1127" s="105"/>
      <c r="I1127" s="51"/>
      <c r="J1127" s="4"/>
      <c r="K1127" s="145"/>
      <c r="L1127" s="145"/>
      <c r="M1127" s="145"/>
      <c r="N1127" s="145"/>
      <c r="O1127" s="18"/>
      <c r="P1127" s="147"/>
    </row>
    <row r="1128" spans="1:16" ht="13.5" customHeight="1" thickBot="1">
      <c r="A1128" s="127" t="s">
        <v>37</v>
      </c>
      <c r="B1128" s="127" t="s">
        <v>36</v>
      </c>
      <c r="C1128" s="130" t="s">
        <v>45</v>
      </c>
      <c r="D1128" s="131"/>
      <c r="E1128" s="131"/>
      <c r="F1128" s="132"/>
      <c r="G1128" s="133" t="s">
        <v>89</v>
      </c>
      <c r="H1128" s="195"/>
      <c r="I1128" s="51"/>
      <c r="J1128" s="4"/>
      <c r="K1128" s="145"/>
      <c r="L1128" s="145"/>
      <c r="M1128" s="145"/>
      <c r="N1128" s="145"/>
      <c r="O1128" s="18"/>
      <c r="P1128" s="147"/>
    </row>
    <row r="1129" spans="1:16" ht="13.5" customHeight="1" thickBot="1">
      <c r="A1129" s="128"/>
      <c r="B1129" s="128"/>
      <c r="C1129" s="21" t="s">
        <v>41</v>
      </c>
      <c r="D1129" s="20" t="s">
        <v>42</v>
      </c>
      <c r="E1129" s="191"/>
      <c r="F1129" s="191"/>
      <c r="G1129" s="134"/>
      <c r="H1129" s="195"/>
      <c r="I1129" s="51"/>
      <c r="J1129" s="4"/>
      <c r="K1129" s="145"/>
      <c r="L1129" s="145"/>
      <c r="M1129" s="145"/>
      <c r="N1129" s="145"/>
      <c r="O1129" s="18"/>
      <c r="P1129" s="147"/>
    </row>
    <row r="1130" spans="1:16" ht="39" customHeight="1" thickBot="1">
      <c r="A1130" s="129"/>
      <c r="B1130" s="129"/>
      <c r="C1130" s="43" t="s">
        <v>87</v>
      </c>
      <c r="D1130" s="44" t="s">
        <v>47</v>
      </c>
      <c r="E1130" s="192"/>
      <c r="F1130" s="192"/>
      <c r="G1130" s="135"/>
      <c r="H1130" s="106"/>
      <c r="I1130" s="51"/>
      <c r="J1130" s="4"/>
      <c r="K1130" s="146"/>
      <c r="L1130" s="146"/>
      <c r="M1130" s="146"/>
      <c r="N1130" s="146"/>
      <c r="O1130" s="32"/>
      <c r="P1130" s="148"/>
    </row>
    <row r="1131" spans="1:16" ht="25.5">
      <c r="A1131" s="8">
        <v>1</v>
      </c>
      <c r="B1131" s="96" t="s">
        <v>160</v>
      </c>
      <c r="C1131" s="19"/>
      <c r="D1131" s="19"/>
      <c r="E1131" s="79"/>
      <c r="F1131" s="79"/>
      <c r="G1131" s="10">
        <f t="shared" ref="G1131:G1143" si="330">SUM(C1131:D1131)</f>
        <v>0</v>
      </c>
      <c r="H1131" s="107"/>
      <c r="I1131" s="51" t="str">
        <f t="shared" ref="I1131:I1143" si="331">IF(C1131&lt;&gt;0,AND(D1131&lt;C1131,E1131&lt;D1131,F1131&lt;E1131),"")</f>
        <v/>
      </c>
      <c r="J1131" s="4"/>
      <c r="K1131" s="33" t="str">
        <f>IF(C1131&lt;&gt;0,"Preço OK Coluna (A) Faixa 1","Lançar Preço Coluna (A) Faixa 1")</f>
        <v>Lançar Preço Coluna (A) Faixa 1</v>
      </c>
      <c r="L1131" s="33" t="str">
        <f>IF(D1131&lt;&gt;0,"Preço OK Coluna (B) Faixa 1","Lançar Preço Coluna (B) Faixa 1")</f>
        <v>Lançar Preço Coluna (B) Faixa 1</v>
      </c>
      <c r="M1131" s="33" t="str">
        <f>IF(E1131&lt;&gt;0,"Preço OK Coluna (C) Faixa 1","Lançar Preço Coluna (C) Faixa 1")</f>
        <v>Lançar Preço Coluna (C) Faixa 1</v>
      </c>
      <c r="N1131" s="33" t="str">
        <f>IF(F1131&lt;&gt;0,"Preço OK Coluna (D) Faixa 1","Lançar Preço Coluna (D) Faixa 1")</f>
        <v>Lançar Preço Coluna (D) Faixa 1</v>
      </c>
      <c r="O1131" s="35"/>
      <c r="P1131" s="31" t="str">
        <f>IF(F1131&lt;&gt;"",IF(I1131=TRUE,"Preços OK na Faixa 1","ERRO Preços na Faixa 1"),"Lançar Preços na Faixa 1")</f>
        <v>Lançar Preços na Faixa 1</v>
      </c>
    </row>
    <row r="1132" spans="1:16" ht="25.5">
      <c r="A1132" s="11">
        <v>2</v>
      </c>
      <c r="B1132" s="12" t="s">
        <v>161</v>
      </c>
      <c r="C1132" s="19"/>
      <c r="D1132" s="19"/>
      <c r="E1132" s="79"/>
      <c r="F1132" s="79"/>
      <c r="G1132" s="10">
        <f t="shared" si="330"/>
        <v>0</v>
      </c>
      <c r="H1132" s="107"/>
      <c r="I1132" s="51" t="str">
        <f t="shared" si="331"/>
        <v/>
      </c>
      <c r="J1132" s="4"/>
      <c r="K1132" s="33" t="str">
        <f>IF(C1132&lt;&gt;0,IF(AND(C1132&lt;C1131),"Preço Ok Coluna (A) Faixa 2","ERRO Preço Coluna (A) Faixa 2"),"Lançar Preço Coluna (A) Faixa 2")</f>
        <v>Lançar Preço Coluna (A) Faixa 2</v>
      </c>
      <c r="L1132" s="33" t="str">
        <f>IF(D1132&lt;&gt;0,IF(AND(D1132&lt;D1131),"Preço Ok Coluna (B) Faixa 2","ERRO Preço Coluna (B) Faixa 2"),"Lançar Preço Coluna (B) Faixa 2")</f>
        <v>Lançar Preço Coluna (B) Faixa 2</v>
      </c>
      <c r="M1132" s="33" t="str">
        <f>IF(E1132&lt;&gt;0,IF(AND(E1132&lt;E1131),"Preço Ok Coluna (C) Faixa 2","ERRO Preço Coluna (C) Faixa 2"),"Lançar Preço Coluna (C) Faixa 2")</f>
        <v>Lançar Preço Coluna (C) Faixa 2</v>
      </c>
      <c r="N1132" s="33" t="str">
        <f>IF(F1132&lt;&gt;0,IF(AND(F1132&lt;F1131),"Preço Ok Coluna (D) Faixa 2","ERRO Preço Coluna (D) Faixa 2"),"Lançar Preço Coluna (D) Faixa 2")</f>
        <v>Lançar Preço Coluna (D) Faixa 2</v>
      </c>
      <c r="O1132" s="33"/>
      <c r="P1132" s="31" t="str">
        <f>IF(F1132&lt;&gt;"",IF(I1132=TRUE,"Preços OK na Faixa 2","ERRO Preços na Faixa 2"),"Lançar Preços na Faixa 2")</f>
        <v>Lançar Preços na Faixa 2</v>
      </c>
    </row>
    <row r="1133" spans="1:16" ht="25.5">
      <c r="A1133" s="11">
        <v>3</v>
      </c>
      <c r="B1133" s="12" t="s">
        <v>162</v>
      </c>
      <c r="C1133" s="19"/>
      <c r="D1133" s="19"/>
      <c r="E1133" s="79"/>
      <c r="F1133" s="79"/>
      <c r="G1133" s="10">
        <f t="shared" si="330"/>
        <v>0</v>
      </c>
      <c r="H1133" s="107"/>
      <c r="I1133" s="51" t="str">
        <f t="shared" si="331"/>
        <v/>
      </c>
      <c r="J1133" s="4"/>
      <c r="K1133" s="33" t="str">
        <f>IF(C1133&lt;&gt;0,IF(AND(C1133&lt;C1132),"Preço Ok Coluna (A) Faixa 3","ERRO Preço Coluna (A) Faixa 3"),"Lançar Preço Coluna (A) Faixa 3")</f>
        <v>Lançar Preço Coluna (A) Faixa 3</v>
      </c>
      <c r="L1133" s="33" t="str">
        <f>IF(D1133&lt;&gt;0,IF(AND(D1133&lt;D1132),"Preço Ok Coluna (B) Faixa 3","ERRO Preço Coluna (B) Faixa 3"),"Lançar Preço Coluna (B) Faixa 3")</f>
        <v>Lançar Preço Coluna (B) Faixa 3</v>
      </c>
      <c r="M1133" s="33" t="str">
        <f>IF(E1133&lt;&gt;0,IF(AND(E1133&lt;E1132),"Preço Ok Coluna (C) Faixa 3","ERRO Preço Coluna (C) Faixa 3"),"Lançar Preço Coluna (C) Faixa3")</f>
        <v>Lançar Preço Coluna (C) Faixa3</v>
      </c>
      <c r="N1133" s="33" t="str">
        <f>IF(F1133&lt;&gt;0,IF(AND(F1133&lt;F1132),"Preço Ok Coluna (D) Faixa 3","ERRO Preço Coluna (D) Faixa 3"),"Lançar Preço Coluna (D) Faixa 3")</f>
        <v>Lançar Preço Coluna (D) Faixa 3</v>
      </c>
      <c r="O1133" s="33"/>
      <c r="P1133" s="31" t="str">
        <f>IF(F1133&lt;&gt;"",IF(I1133=TRUE,"Preços OK na Faixa 3","ERRO Preços na Faixa 3"),"Lançar Preços na Faixa 3")</f>
        <v>Lançar Preços na Faixa 3</v>
      </c>
    </row>
    <row r="1134" spans="1:16" ht="25.5">
      <c r="A1134" s="11">
        <v>4</v>
      </c>
      <c r="B1134" s="12" t="s">
        <v>163</v>
      </c>
      <c r="C1134" s="19"/>
      <c r="D1134" s="19"/>
      <c r="E1134" s="79"/>
      <c r="F1134" s="79"/>
      <c r="G1134" s="10">
        <f t="shared" si="330"/>
        <v>0</v>
      </c>
      <c r="H1134" s="107"/>
      <c r="I1134" s="51" t="str">
        <f t="shared" si="331"/>
        <v/>
      </c>
      <c r="J1134" s="4"/>
      <c r="K1134" s="33" t="str">
        <f>IF(C1134&lt;&gt;0,IF(AND(C1134&lt;C1133),"Preço Ok Coluna (A) Faixa 4","ERRO Preço Coluna (A) Faixa 4"),"Lançar Preço Coluna (A) Faixa 4")</f>
        <v>Lançar Preço Coluna (A) Faixa 4</v>
      </c>
      <c r="L1134" s="33" t="str">
        <f>IF(D1134&lt;&gt;0,IF(AND(D1134&lt;D1133),"Preço Ok Coluna (B) Faixa 4","ERRO Preço Coluna (B) Faixa 4"),"Lançar Preço Coluna (B) Faixa 4")</f>
        <v>Lançar Preço Coluna (B) Faixa 4</v>
      </c>
      <c r="M1134" s="33" t="str">
        <f>IF(E1134&lt;&gt;0,IF(AND(E1134&lt;E1133),"Preço Ok Coluna (C) Faixa 4","ERRO Preço Coluna (C) Faixa 4"),"Lançar Preço Coluna (C) Faixa 4")</f>
        <v>Lançar Preço Coluna (C) Faixa 4</v>
      </c>
      <c r="N1134" s="33" t="str">
        <f>IF(F1134&lt;&gt;0,IF(AND(F1134&lt;F1133),"Preço Ok Coluna (D) Faixa 4","ERRO Preço Coluna (D) Faixa 4"),"Lançar Preço Coluna (D) Faixa 4")</f>
        <v>Lançar Preço Coluna (D) Faixa 4</v>
      </c>
      <c r="O1134" s="33"/>
      <c r="P1134" s="31" t="str">
        <f>IF(F1134&lt;&gt;"",IF(I1134=TRUE,"Preços OK na Faixa 4","ERRO Preços na Faixa 4"),"Lançar Preços na Faixa 4")</f>
        <v>Lançar Preços na Faixa 4</v>
      </c>
    </row>
    <row r="1135" spans="1:16" ht="25.5">
      <c r="A1135" s="14">
        <v>5</v>
      </c>
      <c r="B1135" s="15" t="s">
        <v>164</v>
      </c>
      <c r="C1135" s="19"/>
      <c r="D1135" s="19"/>
      <c r="E1135" s="79"/>
      <c r="F1135" s="79"/>
      <c r="G1135" s="10">
        <f t="shared" si="330"/>
        <v>0</v>
      </c>
      <c r="H1135" s="107"/>
      <c r="I1135" s="51" t="str">
        <f t="shared" si="331"/>
        <v/>
      </c>
      <c r="J1135" s="18"/>
      <c r="K1135" s="33" t="str">
        <f>IF(C1135&lt;&gt;0,IF(AND(C1135&lt;C1134),"Preço Ok Coluna (A) Faixa 5","ERRO Preço Coluna (A) Faixa 5"),"Lançar Preço Coluna (A) Faixa 5")</f>
        <v>Lançar Preço Coluna (A) Faixa 5</v>
      </c>
      <c r="L1135" s="33" t="str">
        <f>IF(D1135&lt;&gt;0,IF(AND(D1135&lt;D1134),"Preço Ok Coluna (B) Faixa 5","ERRO Preço Coluna (B) Faixa 5"),"Lançar Preço Coluna (B) Faixa 5")</f>
        <v>Lançar Preço Coluna (B) Faixa 5</v>
      </c>
      <c r="M1135" s="33" t="str">
        <f>IF(E1135&lt;&gt;0,IF(AND(E1135&lt;E1134),"Preço Ok Coluna (C) Faixa 5","ERRO Preço Coluna (C) Faixa 5"),"Lançar Preço Coluna (C) Faixa 5")</f>
        <v>Lançar Preço Coluna (C) Faixa 5</v>
      </c>
      <c r="N1135" s="33" t="str">
        <f>IF(F1135&lt;&gt;0,IF(AND(F1135&lt;F1134),"Preço Ok Coluna (D) Faixa 5","ERRO Preço Coluna (D) Faixa 5"),"Lançar Preço Coluna (D) Faixa 5")</f>
        <v>Lançar Preço Coluna (D) Faixa 5</v>
      </c>
      <c r="O1135" s="33"/>
      <c r="P1135" s="31" t="str">
        <f>IF(F1135&lt;&gt;"",IF(I1135=TRUE,"Preços OK na Faixa 5","ERRO Preços na Faixa 5"),"Lançar Preços na Faixa 5")</f>
        <v>Lançar Preços na Faixa 5</v>
      </c>
    </row>
    <row r="1136" spans="1:16" ht="25.5">
      <c r="A1136" s="11">
        <v>6</v>
      </c>
      <c r="B1136" s="12" t="s">
        <v>165</v>
      </c>
      <c r="C1136" s="19"/>
      <c r="D1136" s="19"/>
      <c r="E1136" s="79"/>
      <c r="F1136" s="79"/>
      <c r="G1136" s="10">
        <f t="shared" si="330"/>
        <v>0</v>
      </c>
      <c r="H1136" s="107"/>
      <c r="I1136" s="51" t="str">
        <f t="shared" si="331"/>
        <v/>
      </c>
      <c r="J1136" s="4"/>
      <c r="K1136" s="33" t="str">
        <f>IF(C1136&lt;&gt;0,IF(AND(C1136&lt;C1135),"Preço Ok Coluna (A) Faixa 6","ERRO Preço Coluna (A) Faixa 6"),"Lançar Preço Coluna (A) Faixa 6")</f>
        <v>Lançar Preço Coluna (A) Faixa 6</v>
      </c>
      <c r="L1136" s="33" t="str">
        <f>IF(D1136&lt;&gt;0,IF(AND(D1136&lt;D1135),"Preço Ok Coluna (B) Faixa 6","ERRO Preço Coluna (B) Faixa 6"),"Lançar Preço Coluna (B) Faixa 6")</f>
        <v>Lançar Preço Coluna (B) Faixa 6</v>
      </c>
      <c r="M1136" s="33" t="str">
        <f>IF(E1136&lt;&gt;0,IF(AND(E1136&lt;E1135),"Preço Ok Coluna (C) Faixa 6","ERRO Preço Coluna (C) Faixa 6"),"Lançar Preço Coluna (C) Faixa 6")</f>
        <v>Lançar Preço Coluna (C) Faixa 6</v>
      </c>
      <c r="N1136" s="33" t="str">
        <f>IF(F1136&lt;&gt;0,IF(AND(F1136&lt;F1135),"Preço Ok Coluna (D) Faixa 6","ERRO Preço Coluna (D) Faixa 6"),"Lançar Preço Coluna (D) Faixa 6")</f>
        <v>Lançar Preço Coluna (D) Faixa 6</v>
      </c>
      <c r="O1136" s="33"/>
      <c r="P1136" s="31" t="str">
        <f>IF(F1136&lt;&gt;"",IF(I1136=TRUE,"Preços OK na Faixa 6","ERRO Preços na Faixa 6"),"Lançar Preços na Faixa 6")</f>
        <v>Lançar Preços na Faixa 6</v>
      </c>
    </row>
    <row r="1137" spans="1:16" ht="25.5">
      <c r="A1137" s="11">
        <v>7</v>
      </c>
      <c r="B1137" s="12" t="s">
        <v>166</v>
      </c>
      <c r="C1137" s="19"/>
      <c r="D1137" s="19"/>
      <c r="E1137" s="79"/>
      <c r="F1137" s="79"/>
      <c r="G1137" s="10">
        <f t="shared" si="330"/>
        <v>0</v>
      </c>
      <c r="H1137" s="107"/>
      <c r="I1137" s="51" t="str">
        <f t="shared" si="331"/>
        <v/>
      </c>
      <c r="J1137" s="4"/>
      <c r="K1137" s="33" t="str">
        <f>IF(C1137&lt;&gt;0,IF(AND(C1137&lt;C1136),"Preço Ok Coluna (A) Faixa 7","ERRO Preço Coluna (A) Faixa 7"),"Lançar Preço Coluna (A) Faixa 7")</f>
        <v>Lançar Preço Coluna (A) Faixa 7</v>
      </c>
      <c r="L1137" s="33" t="str">
        <f>IF(D1137&lt;&gt;0,IF(AND(D1137&lt;D1136),"Preço Ok Coluna (B) Faixa 7","ERRO Preço Coluna (B) Faixa 7"),"Lançar Preço Coluna (B) Faixa 7")</f>
        <v>Lançar Preço Coluna (B) Faixa 7</v>
      </c>
      <c r="M1137" s="33" t="str">
        <f>IF(E1137&lt;&gt;0,IF(AND(E1137&lt;E1136),"Preço Ok Coluna (C) Faixa 7","ERRO Preço Coluna (C) Faixa 7"),"Lançar Preço Coluna (C) Faixa 7")</f>
        <v>Lançar Preço Coluna (C) Faixa 7</v>
      </c>
      <c r="N1137" s="33" t="str">
        <f>IF(F1137&lt;&gt;0,IF(AND(F1137&lt;F1136),"Preço Ok Coluna (D) Faixa 7","ERRO Preço Coluna (D) Faixa 7"),"Lançar Preço Coluna (D) Faixa 7")</f>
        <v>Lançar Preço Coluna (D) Faixa 7</v>
      </c>
      <c r="O1137" s="33"/>
      <c r="P1137" s="31" t="str">
        <f>IF(F1137&lt;&gt;"",IF(I1137=TRUE,"Preços OK na Faixa 7","ERRO Preços na Faixa 7"),"Lançar Preços na Faixa 7")</f>
        <v>Lançar Preços na Faixa 7</v>
      </c>
    </row>
    <row r="1138" spans="1:16" ht="25.5">
      <c r="A1138" s="11">
        <v>8</v>
      </c>
      <c r="B1138" s="12" t="s">
        <v>167</v>
      </c>
      <c r="C1138" s="19"/>
      <c r="D1138" s="19"/>
      <c r="E1138" s="79"/>
      <c r="F1138" s="79"/>
      <c r="G1138" s="10">
        <f t="shared" si="330"/>
        <v>0</v>
      </c>
      <c r="H1138" s="107"/>
      <c r="I1138" s="51" t="str">
        <f t="shared" si="331"/>
        <v/>
      </c>
      <c r="J1138" s="4"/>
      <c r="K1138" s="33" t="str">
        <f>IF(C1138&lt;&gt;0,IF(AND(C1138&lt;C1137),"Preço Ok Coluna (A) Faixa 8","ERRO Preço Coluna (A) Faixa 8"),"Lançar Preço Coluna (A) Faixa 8")</f>
        <v>Lançar Preço Coluna (A) Faixa 8</v>
      </c>
      <c r="L1138" s="33" t="str">
        <f>IF(D1138&lt;&gt;0,IF(AND(D1138&lt;D1137),"Preço Ok Coluna (B) Faixa 8","ERRO Preço Coluna (B) Faixa 8"),"Lançar Preço Coluna (B) Faixa 8")</f>
        <v>Lançar Preço Coluna (B) Faixa 8</v>
      </c>
      <c r="M1138" s="33" t="str">
        <f>IF(E1138&lt;&gt;0,IF(AND(E1138&lt;E1137),"Preço Ok Coluna (C) Faixa 8","ERRO Preço Coluna (C) Faixa 8"),"Lançar Preço Coluna (C) Faixa 8")</f>
        <v>Lançar Preço Coluna (C) Faixa 8</v>
      </c>
      <c r="N1138" s="33" t="str">
        <f>IF(F1138&lt;&gt;0,IF(AND(F1138&lt;F1137),"Preço Ok Coluna (D) Faixa 8","ERRO Preço Coluna (D) Faixa 8"),"Lançar Preço Coluna (D) Faixa 8")</f>
        <v>Lançar Preço Coluna (D) Faixa 8</v>
      </c>
      <c r="O1138" s="33"/>
      <c r="P1138" s="31" t="str">
        <f>IF(F1138&lt;&gt;"",IF(I1138=TRUE,"Preços OK na Faixa 8","ERRO Preços na Faixa 8"),"Lançar Preços na Faixa 8")</f>
        <v>Lançar Preços na Faixa 8</v>
      </c>
    </row>
    <row r="1139" spans="1:16" ht="25.5">
      <c r="A1139" s="11">
        <v>9</v>
      </c>
      <c r="B1139" s="12" t="s">
        <v>168</v>
      </c>
      <c r="C1139" s="19"/>
      <c r="D1139" s="19"/>
      <c r="E1139" s="79"/>
      <c r="F1139" s="79"/>
      <c r="G1139" s="10">
        <f t="shared" si="330"/>
        <v>0</v>
      </c>
      <c r="H1139" s="107"/>
      <c r="I1139" s="51" t="str">
        <f t="shared" si="331"/>
        <v/>
      </c>
      <c r="J1139" s="4"/>
      <c r="K1139" s="33" t="str">
        <f>IF(C1139&lt;&gt;0,IF(AND(C1139&lt;C1138),"Preço Ok Coluna (A) Faixa 9","ERRO Preço Coluna (A) Faixa 9"),"Lançar Preço Coluna (A) Faixa 9")</f>
        <v>Lançar Preço Coluna (A) Faixa 9</v>
      </c>
      <c r="L1139" s="33" t="str">
        <f>IF(D1139&lt;&gt;0,IF(AND(D1139&lt;D1138),"Preço Ok Coluna (B) Faixa 9","ERRO Preço Coluna (B) Faixa 9"),"Lançar Preço Coluna (B) Faixa 9")</f>
        <v>Lançar Preço Coluna (B) Faixa 9</v>
      </c>
      <c r="M1139" s="33" t="str">
        <f>IF(E1139&lt;&gt;0,IF(AND(E1139&lt;E1138),"Preço Ok Coluna (C) Faixa 9","ERRO Preço Coluna (C) Faixa 9"),"Lançar Preço Coluna (C) Faixa 9")</f>
        <v>Lançar Preço Coluna (C) Faixa 9</v>
      </c>
      <c r="N1139" s="33" t="str">
        <f>IF(F1139&lt;&gt;0,IF(AND(F1139&lt;F1138),"Preço Ok Coluna (D) Faixa 9","ERRO Preço Coluna (D) Faixa 9"),"Lançar Preço Coluna (D) Faixa 9")</f>
        <v>Lançar Preço Coluna (D) Faixa 9</v>
      </c>
      <c r="O1139" s="33"/>
      <c r="P1139" s="31" t="str">
        <f>IF(F1139&lt;&gt;"",IF(I1139=TRUE,"Preços OK na Faixa 9","ERRO Preços na Faixa 9"),"Lançar Preços na Faixa 9")</f>
        <v>Lançar Preços na Faixa 9</v>
      </c>
    </row>
    <row r="1140" spans="1:16" ht="25.5">
      <c r="A1140" s="11">
        <v>10</v>
      </c>
      <c r="B1140" s="12" t="s">
        <v>169</v>
      </c>
      <c r="C1140" s="19"/>
      <c r="D1140" s="19"/>
      <c r="E1140" s="79"/>
      <c r="F1140" s="79"/>
      <c r="G1140" s="10">
        <f t="shared" si="330"/>
        <v>0</v>
      </c>
      <c r="H1140" s="107"/>
      <c r="I1140" s="51" t="str">
        <f t="shared" si="331"/>
        <v/>
      </c>
      <c r="J1140" s="4"/>
      <c r="K1140" s="33" t="str">
        <f>IF(C1140&lt;&gt;0,IF(AND(C1140&lt;C1139),"Preço Ok Coluna (A) Faixa 10","ERRO Preço Coluna (A) Faixa 10"),"Lançar Preço Coluna (A) Faixa 10")</f>
        <v>Lançar Preço Coluna (A) Faixa 10</v>
      </c>
      <c r="L1140" s="33" t="str">
        <f>IF(D1140&lt;&gt;0,IF(AND(D1140&lt;D1139),"Preço Ok Coluna (B) Faixa 10","ERRO Preço Coluna (B) Faixa 10"),"Lançar Preço Coluna (B) Faixa 10")</f>
        <v>Lançar Preço Coluna (B) Faixa 10</v>
      </c>
      <c r="M1140" s="33" t="str">
        <f>IF(E1140&lt;&gt;0,IF(AND(E1140&lt;E1139),"Preço Ok Coluna (C) Faixa 10","ERRO Preço Coluna (C) Faixa 10"),"Lançar Preço Coluna (C) Faixa 10")</f>
        <v>Lançar Preço Coluna (C) Faixa 10</v>
      </c>
      <c r="N1140" s="33" t="str">
        <f>IF(F1140&lt;&gt;0,IF(AND(F1140&lt;F1139),"Preço Ok Coluna (D) Faixa 10","ERRO Preço Coluna (D) Faixa 10"),"Lançar Preço Coluna (D) Faixa 10")</f>
        <v>Lançar Preço Coluna (D) Faixa 10</v>
      </c>
      <c r="O1140" s="33"/>
      <c r="P1140" s="31" t="str">
        <f>IF(F1140&lt;&gt;"",IF(I1140=TRUE,"Preços OK na Faixa 10","ERRO Preços na Faixa 10"),"Lançar Preços na Faixa 10")</f>
        <v>Lançar Preços na Faixa 10</v>
      </c>
    </row>
    <row r="1141" spans="1:16" ht="25.5">
      <c r="A1141" s="11">
        <v>11</v>
      </c>
      <c r="B1141" s="12" t="s">
        <v>170</v>
      </c>
      <c r="C1141" s="19"/>
      <c r="D1141" s="19"/>
      <c r="E1141" s="79"/>
      <c r="F1141" s="79"/>
      <c r="G1141" s="10">
        <f t="shared" si="330"/>
        <v>0</v>
      </c>
      <c r="H1141" s="107"/>
      <c r="I1141" s="51" t="str">
        <f t="shared" si="331"/>
        <v/>
      </c>
      <c r="J1141" s="4"/>
      <c r="K1141" s="33" t="str">
        <f>IF(C1141&lt;&gt;0,IF(AND(C1141&lt;C1140),"Preço Ok Coluna (A) Faixa 11","ERRO Preço Coluna (A) Faixa 11"),"Lançar Preço Coluna (A) Faixa 11")</f>
        <v>Lançar Preço Coluna (A) Faixa 11</v>
      </c>
      <c r="L1141" s="33" t="str">
        <f>IF(D1141&lt;&gt;0,IF(AND(D1141&lt;D1140),"Preço Ok Coluna (B) Faixa 11","ERRO Preço Coluna (B) Faixa 11"),"Lançar Preço Coluna (B) Faixa 11")</f>
        <v>Lançar Preço Coluna (B) Faixa 11</v>
      </c>
      <c r="M1141" s="33" t="str">
        <f>IF(E1141&lt;&gt;0,IF(AND(E1141&lt;E1140),"Preço Ok Coluna (C) Faixa 11","ERRO Preço Coluna (C) Faixa 11"),"Lançar Preço Coluna (C) Faixa 11")</f>
        <v>Lançar Preço Coluna (C) Faixa 11</v>
      </c>
      <c r="N1141" s="33" t="str">
        <f>IF(F1141&lt;&gt;0,IF(AND(F1141&lt;F1140),"Preço Ok Coluna (D) Faixa 11","ERRO Preço Coluna (D) Faixa 11"),"Lançar Preço Coluna (D) Faixa 11")</f>
        <v>Lançar Preço Coluna (D) Faixa 11</v>
      </c>
      <c r="O1141" s="33"/>
      <c r="P1141" s="31" t="str">
        <f>IF(F1141&lt;&gt;"",IF(I1141=TRUE,"Preços OK na Faixa 11","ERRO Preços na Faixa 11"),"Lançar Preços na Faixa 11")</f>
        <v>Lançar Preços na Faixa 11</v>
      </c>
    </row>
    <row r="1142" spans="1:16" ht="25.5">
      <c r="A1142" s="11">
        <v>12</v>
      </c>
      <c r="B1142" s="12" t="s">
        <v>171</v>
      </c>
      <c r="C1142" s="19"/>
      <c r="D1142" s="19"/>
      <c r="E1142" s="79"/>
      <c r="F1142" s="79"/>
      <c r="G1142" s="10">
        <f t="shared" si="330"/>
        <v>0</v>
      </c>
      <c r="H1142" s="107"/>
      <c r="I1142" s="51" t="str">
        <f t="shared" si="331"/>
        <v/>
      </c>
      <c r="J1142" s="4"/>
      <c r="K1142" s="39" t="str">
        <f>IF(C1142&lt;&gt;0,IF(AND(C1142&lt;C1141),"Preço Ok Coluna (A) Faixa 12","ERRO Preço Coluna (A) Faixa 12"),"Lançar Preço Coluna (A) Faixa 12")</f>
        <v>Lançar Preço Coluna (A) Faixa 12</v>
      </c>
      <c r="L1142" s="39" t="str">
        <f>IF(D1142&lt;&gt;0,IF(AND(D1142&lt;D1141),"Preço Ok Coluna (B) Faixa 12","ERRO Preço Coluna (B) Faixa 12"),"Lançar Preço Coluna (B) Faixa 12")</f>
        <v>Lançar Preço Coluna (B) Faixa 12</v>
      </c>
      <c r="M1142" s="39" t="str">
        <f>IF(E1142&lt;&gt;0,IF(AND(E1142&lt;E1141),"Preço Ok Coluna (C) Faixa 12","ERRO Preço Coluna (C) Faixa 12"),"Lançar Preço Coluna (C) Faixa 12")</f>
        <v>Lançar Preço Coluna (C) Faixa 12</v>
      </c>
      <c r="N1142" s="39" t="str">
        <f>IF(F1142&lt;&gt;0,IF(AND(F1142&lt;F1141),"Preço Ok Coluna (D) Faixa 12","ERRO Preço Coluna (D) Faixa 12"),"Lançar Preço Coluna (D) Faixa 12")</f>
        <v>Lançar Preço Coluna (D) Faixa 12</v>
      </c>
      <c r="O1142" s="33"/>
      <c r="P1142" s="36" t="str">
        <f>IF(F1142&lt;&gt;"",IF(I1142=TRUE,"Preços OK na Faixa 12","ERRO Preços na Faixa 12"),"Lançar Preços na Faixa 12")</f>
        <v>Lançar Preços na Faixa 12</v>
      </c>
    </row>
    <row r="1143" spans="1:16" ht="26.25" thickBot="1">
      <c r="A1143" s="46">
        <v>13</v>
      </c>
      <c r="B1143" s="47" t="s">
        <v>172</v>
      </c>
      <c r="C1143" s="48"/>
      <c r="D1143" s="48"/>
      <c r="E1143" s="80"/>
      <c r="F1143" s="80"/>
      <c r="G1143" s="49">
        <f t="shared" si="330"/>
        <v>0</v>
      </c>
      <c r="H1143" s="107">
        <f>SUM(G1131:G1143)</f>
        <v>0</v>
      </c>
      <c r="I1143" s="51" t="str">
        <f t="shared" si="331"/>
        <v/>
      </c>
      <c r="J1143" s="4"/>
      <c r="K1143" s="39" t="str">
        <f>IF(C1143&lt;&gt;0,IF(AND(C1143&lt;C1142),"Preço Ok Coluna (A) Faixa 13","ERRO Preço Coluna (A) Faixa 13"),"Lançar Preço Coluna (A) Faixa 13")</f>
        <v>Lançar Preço Coluna (A) Faixa 13</v>
      </c>
      <c r="L1143" s="39" t="str">
        <f>IF(D1143&lt;&gt;0,IF(AND(D1143&lt;D1142),"Preço Ok Coluna (B) Faixa 12","ERRO Preço Coluna (B) Faixa 12"),"Lançar Preço Coluna (B) Faixa 12")</f>
        <v>Lançar Preço Coluna (B) Faixa 12</v>
      </c>
      <c r="M1143" s="39" t="str">
        <f>IF(E1143&lt;&gt;0,IF(AND(E1143&lt;E1142),"Preço Ok Coluna (C) Faixa 12","ERRO Preço Coluna (C) Faixa 12"),"Lançar Preço Coluna (C) Faixa 12")</f>
        <v>Lançar Preço Coluna (C) Faixa 12</v>
      </c>
      <c r="N1143" s="39" t="str">
        <f>IF(F1143&lt;&gt;0,IF(AND(F1143&lt;F1142),"Preço Ok Coluna (D) Faixa 12","ERRO Preço Coluna (D) Faixa 12"),"Lançar Preço Coluna (D) Faixa 12")</f>
        <v>Lançar Preço Coluna (D) Faixa 12</v>
      </c>
      <c r="O1143" s="39"/>
      <c r="P1143" s="36" t="str">
        <f>IF(F1143&lt;&gt;"",IF(I1143=TRUE,"Preços OK na Faixa 13","ERRO Preços na Faixa 13"),"Lançar Preços na Faixa 13")</f>
        <v>Lançar Preços na Faixa 13</v>
      </c>
    </row>
    <row r="1144" spans="1:16" ht="13.5" thickBot="1">
      <c r="H1144" s="108"/>
      <c r="K1144" s="35"/>
      <c r="L1144" s="35"/>
      <c r="M1144" s="35"/>
      <c r="N1144" s="35"/>
      <c r="O1144" s="35"/>
      <c r="P1144" s="42"/>
    </row>
    <row r="1145" spans="1:16" s="63" customFormat="1" ht="30.75" customHeight="1" thickBot="1">
      <c r="A1145" s="120" t="s">
        <v>131</v>
      </c>
      <c r="B1145" s="121"/>
      <c r="C1145" s="121"/>
      <c r="D1145" s="121"/>
      <c r="E1145" s="122"/>
      <c r="F1145" s="122"/>
      <c r="G1145" s="123"/>
      <c r="H1145" s="104"/>
      <c r="I1145" s="59"/>
      <c r="J1145" s="60"/>
      <c r="K1145" s="145" t="s">
        <v>50</v>
      </c>
      <c r="L1145" s="145"/>
      <c r="M1145" s="145"/>
      <c r="N1145" s="145"/>
      <c r="O1145" s="61"/>
      <c r="P1145" s="147" t="s">
        <v>51</v>
      </c>
    </row>
    <row r="1146" spans="1:16" ht="39.75" customHeight="1" thickBot="1">
      <c r="A1146" s="124" t="s">
        <v>174</v>
      </c>
      <c r="B1146" s="125"/>
      <c r="C1146" s="125"/>
      <c r="D1146" s="125"/>
      <c r="E1146" s="125"/>
      <c r="F1146" s="125"/>
      <c r="G1146" s="126"/>
      <c r="H1146" s="105"/>
      <c r="I1146" s="51"/>
      <c r="J1146" s="4"/>
      <c r="K1146" s="145"/>
      <c r="L1146" s="145"/>
      <c r="M1146" s="145"/>
      <c r="N1146" s="145"/>
      <c r="O1146" s="18"/>
      <c r="P1146" s="147"/>
    </row>
    <row r="1147" spans="1:16" ht="13.5" customHeight="1" thickBot="1">
      <c r="A1147" s="127" t="s">
        <v>37</v>
      </c>
      <c r="B1147" s="127" t="s">
        <v>36</v>
      </c>
      <c r="C1147" s="130" t="s">
        <v>45</v>
      </c>
      <c r="D1147" s="131"/>
      <c r="E1147" s="131"/>
      <c r="F1147" s="132"/>
      <c r="G1147" s="133" t="s">
        <v>89</v>
      </c>
      <c r="H1147" s="106"/>
      <c r="I1147" s="51"/>
      <c r="J1147" s="4"/>
      <c r="K1147" s="145"/>
      <c r="L1147" s="145"/>
      <c r="M1147" s="145"/>
      <c r="N1147" s="145"/>
      <c r="O1147" s="18"/>
      <c r="P1147" s="147"/>
    </row>
    <row r="1148" spans="1:16" ht="13.5" customHeight="1" thickBot="1">
      <c r="A1148" s="128"/>
      <c r="B1148" s="128"/>
      <c r="C1148" s="21" t="s">
        <v>41</v>
      </c>
      <c r="D1148" s="20" t="s">
        <v>42</v>
      </c>
      <c r="E1148" s="191"/>
      <c r="F1148" s="191"/>
      <c r="G1148" s="134"/>
      <c r="H1148" s="106"/>
      <c r="I1148" s="51"/>
      <c r="J1148" s="4"/>
      <c r="K1148" s="145"/>
      <c r="L1148" s="145"/>
      <c r="M1148" s="145"/>
      <c r="N1148" s="145"/>
      <c r="O1148" s="18"/>
      <c r="P1148" s="147"/>
    </row>
    <row r="1149" spans="1:16" ht="39" customHeight="1" thickBot="1">
      <c r="A1149" s="129"/>
      <c r="B1149" s="129"/>
      <c r="C1149" s="43" t="s">
        <v>87</v>
      </c>
      <c r="D1149" s="44" t="s">
        <v>47</v>
      </c>
      <c r="E1149" s="192"/>
      <c r="F1149" s="192"/>
      <c r="G1149" s="135"/>
      <c r="H1149" s="106"/>
      <c r="I1149" s="51"/>
      <c r="J1149" s="4"/>
      <c r="K1149" s="146"/>
      <c r="L1149" s="146"/>
      <c r="M1149" s="146"/>
      <c r="N1149" s="146"/>
      <c r="O1149" s="32"/>
      <c r="P1149" s="148"/>
    </row>
    <row r="1150" spans="1:16" ht="25.5">
      <c r="A1150" s="8">
        <v>1</v>
      </c>
      <c r="B1150" s="96" t="s">
        <v>160</v>
      </c>
      <c r="C1150" s="19"/>
      <c r="D1150" s="19"/>
      <c r="E1150" s="79"/>
      <c r="F1150" s="79"/>
      <c r="G1150" s="10">
        <f t="shared" ref="G1150:G1162" si="332">SUM(C1150:D1150)</f>
        <v>0</v>
      </c>
      <c r="H1150" s="107"/>
      <c r="I1150" s="51" t="str">
        <f t="shared" ref="I1150:I1162" si="333">IF(C1150&lt;&gt;0,AND(D1150&lt;C1150,E1150&lt;D1150,F1150&lt;E1150),"")</f>
        <v/>
      </c>
      <c r="J1150" s="4"/>
      <c r="K1150" s="40" t="str">
        <f>IF(C1150&lt;&gt;0,IF(AND(C1150&lt;C1131),"Preço Ok Coluna (A) Faixa 1","ERRO Preço Coluna (A) Faixa 1"),"Lançar Preço Coluna (A) Faixa 1")</f>
        <v>Lançar Preço Coluna (A) Faixa 1</v>
      </c>
      <c r="L1150" s="40" t="str">
        <f>IF(D1150&lt;&gt;0,IF(AND(D1150&lt;D1131),"Preço Ok Coluna (B) Faixa 1","ERRO Preço Coluna (B) Faixa 1"),"Lançar Preço Coluna (B) Faixa 1")</f>
        <v>Lançar Preço Coluna (B) Faixa 1</v>
      </c>
      <c r="M1150" s="40" t="str">
        <f>IF(E1150&lt;&gt;0,IF(AND(E1150&lt;E1131),"Preço Ok Coluna (C) Faixa 1","ERRO Preço Coluna (C) Faixa 1"),"Lançar Preço Coluna (C) Faixa 1")</f>
        <v>Lançar Preço Coluna (C) Faixa 1</v>
      </c>
      <c r="N1150" s="40" t="str">
        <f>IF(F1150&lt;&gt;0,IF(AND(F1150&lt;F1131),"Preço Ok Coluna (D) Faixa 1","ERRO Preço Coluna (D) Faixa 1"),"Lançar Preço Coluna (D) Faixa 1")</f>
        <v>Lançar Preço Coluna (D) Faixa 1</v>
      </c>
      <c r="O1150" s="40"/>
      <c r="P1150" s="31" t="str">
        <f>IF(F1150&lt;&gt;"",IF(I1150=TRUE,"Preços OK na Faixa 1","ERRO Preços na Faixa 1"),"Lançar Preços na Faixa 1")</f>
        <v>Lançar Preços na Faixa 1</v>
      </c>
    </row>
    <row r="1151" spans="1:16" ht="25.5">
      <c r="A1151" s="11">
        <v>2</v>
      </c>
      <c r="B1151" s="12" t="s">
        <v>161</v>
      </c>
      <c r="C1151" s="19"/>
      <c r="D1151" s="19"/>
      <c r="E1151" s="79"/>
      <c r="F1151" s="79"/>
      <c r="G1151" s="10">
        <f t="shared" si="332"/>
        <v>0</v>
      </c>
      <c r="H1151" s="107"/>
      <c r="I1151" s="51" t="str">
        <f t="shared" si="333"/>
        <v/>
      </c>
      <c r="J1151" s="4"/>
      <c r="K1151" s="40" t="str">
        <f>IF(C1151&lt;&gt;0,IF(AND(C1151&lt;C1132),"Preço Ok Coluna (A) Faixa 1","ERRO Preço Coluna (A) Faixa 1"),"Lançar Preço Coluna (A) Faixa 1")</f>
        <v>Lançar Preço Coluna (A) Faixa 1</v>
      </c>
      <c r="L1151" s="40" t="str">
        <f>IF(D1151&lt;&gt;0,IF(AND(D1151&lt;D1132),"Preço Ok Coluna (B) Faixa 1","ERRO Preço Coluna (B) Faixa 1"),"Lançar Preço Coluna (B) Faixa 1")</f>
        <v>Lançar Preço Coluna (B) Faixa 1</v>
      </c>
      <c r="M1151" s="40" t="str">
        <f>IF(E1151&lt;&gt;0,IF(AND(E1151&lt;E1132),"Preço Ok Coluna (C) Faixa 1","ERRO Preço Coluna (C) Faixa 1"),"Lançar Preço Coluna (C) Faixa 1")</f>
        <v>Lançar Preço Coluna (C) Faixa 1</v>
      </c>
      <c r="N1151" s="40" t="str">
        <f>IF(F1151&lt;&gt;0,IF(AND(F1151&lt;F1132),"Preço Ok Coluna (D) Faixa 1","ERRO Preço Coluna (D) Faixa 1"),"Lançar Preço Coluna (D) Faixa 1")</f>
        <v>Lançar Preço Coluna (D) Faixa 1</v>
      </c>
      <c r="O1151" s="33"/>
      <c r="P1151" s="31" t="str">
        <f>IF(F1151&lt;&gt;"",IF(I1151=TRUE,"Preços OK na Faixa 2","ERRO Preços na Faixa 2"),"Lançar Preços na Faixa 2")</f>
        <v>Lançar Preços na Faixa 2</v>
      </c>
    </row>
    <row r="1152" spans="1:16" ht="25.5">
      <c r="A1152" s="11">
        <v>3</v>
      </c>
      <c r="B1152" s="12" t="s">
        <v>162</v>
      </c>
      <c r="C1152" s="19"/>
      <c r="D1152" s="19"/>
      <c r="E1152" s="79"/>
      <c r="F1152" s="79"/>
      <c r="G1152" s="10">
        <f t="shared" si="332"/>
        <v>0</v>
      </c>
      <c r="H1152" s="107"/>
      <c r="I1152" s="51" t="str">
        <f t="shared" si="333"/>
        <v/>
      </c>
      <c r="J1152" s="4"/>
      <c r="K1152" s="40" t="str">
        <f t="shared" ref="K1152:K1162" si="334">IF(C1152&lt;&gt;0,IF(AND(C1152&lt;C1133),"Preço Ok Coluna (A) Faixa 1","ERRO Preço Coluna (A) Faixa 1"),"Lançar Preço Coluna (A) Faixa 1")</f>
        <v>Lançar Preço Coluna (A) Faixa 1</v>
      </c>
      <c r="L1152" s="40" t="str">
        <f t="shared" ref="L1152:L1162" si="335">IF(D1152&lt;&gt;0,IF(AND(D1152&lt;D1133),"Preço Ok Coluna (B) Faixa 1","ERRO Preço Coluna (B) Faixa 1"),"Lançar Preço Coluna (B) Faixa 1")</f>
        <v>Lançar Preço Coluna (B) Faixa 1</v>
      </c>
      <c r="M1152" s="40" t="str">
        <f t="shared" ref="M1152:M1162" si="336">IF(E1152&lt;&gt;0,IF(AND(E1152&lt;E1133),"Preço Ok Coluna (C) Faixa 1","ERRO Preço Coluna (C) Faixa 1"),"Lançar Preço Coluna (C) Faixa 1")</f>
        <v>Lançar Preço Coluna (C) Faixa 1</v>
      </c>
      <c r="N1152" s="40" t="str">
        <f t="shared" ref="N1152:N1162" si="337">IF(F1152&lt;&gt;0,IF(AND(F1152&lt;F1133),"Preço Ok Coluna (D) Faixa 1","ERRO Preço Coluna (D) Faixa 1"),"Lançar Preço Coluna (D) Faixa 1")</f>
        <v>Lançar Preço Coluna (D) Faixa 1</v>
      </c>
      <c r="O1152" s="33"/>
      <c r="P1152" s="31" t="str">
        <f>IF(F1152&lt;&gt;"",IF(I1152=TRUE,"Preços OK na Faixa 3","ERRO Preços na Faixa 3"),"Lançar Preços na Faixa 3")</f>
        <v>Lançar Preços na Faixa 3</v>
      </c>
    </row>
    <row r="1153" spans="1:16" ht="25.5">
      <c r="A1153" s="11">
        <v>4</v>
      </c>
      <c r="B1153" s="12" t="s">
        <v>163</v>
      </c>
      <c r="C1153" s="19"/>
      <c r="D1153" s="19"/>
      <c r="E1153" s="79"/>
      <c r="F1153" s="79"/>
      <c r="G1153" s="10">
        <f t="shared" si="332"/>
        <v>0</v>
      </c>
      <c r="H1153" s="107"/>
      <c r="I1153" s="51" t="str">
        <f t="shared" si="333"/>
        <v/>
      </c>
      <c r="J1153" s="4"/>
      <c r="K1153" s="40" t="str">
        <f t="shared" si="334"/>
        <v>Lançar Preço Coluna (A) Faixa 1</v>
      </c>
      <c r="L1153" s="40" t="str">
        <f t="shared" si="335"/>
        <v>Lançar Preço Coluna (B) Faixa 1</v>
      </c>
      <c r="M1153" s="40" t="str">
        <f t="shared" si="336"/>
        <v>Lançar Preço Coluna (C) Faixa 1</v>
      </c>
      <c r="N1153" s="40" t="str">
        <f t="shared" si="337"/>
        <v>Lançar Preço Coluna (D) Faixa 1</v>
      </c>
      <c r="O1153" s="33"/>
      <c r="P1153" s="31" t="str">
        <f>IF(F1153&lt;&gt;"",IF(I1153=TRUE,"Preços OK na Faixa 4","ERRO Preços na Faixa 4"),"Lançar Preços na Faixa 4")</f>
        <v>Lançar Preços na Faixa 4</v>
      </c>
    </row>
    <row r="1154" spans="1:16" ht="25.5">
      <c r="A1154" s="14">
        <v>5</v>
      </c>
      <c r="B1154" s="15" t="s">
        <v>164</v>
      </c>
      <c r="C1154" s="19"/>
      <c r="D1154" s="19"/>
      <c r="E1154" s="79"/>
      <c r="F1154" s="79"/>
      <c r="G1154" s="10">
        <f t="shared" si="332"/>
        <v>0</v>
      </c>
      <c r="H1154" s="107"/>
      <c r="I1154" s="51" t="str">
        <f t="shared" si="333"/>
        <v/>
      </c>
      <c r="J1154" s="18"/>
      <c r="K1154" s="40" t="str">
        <f t="shared" si="334"/>
        <v>Lançar Preço Coluna (A) Faixa 1</v>
      </c>
      <c r="L1154" s="40" t="str">
        <f t="shared" si="335"/>
        <v>Lançar Preço Coluna (B) Faixa 1</v>
      </c>
      <c r="M1154" s="40" t="str">
        <f t="shared" si="336"/>
        <v>Lançar Preço Coluna (C) Faixa 1</v>
      </c>
      <c r="N1154" s="40" t="str">
        <f t="shared" si="337"/>
        <v>Lançar Preço Coluna (D) Faixa 1</v>
      </c>
      <c r="O1154" s="33"/>
      <c r="P1154" s="31" t="str">
        <f>IF(F1154&lt;&gt;"",IF(I1154=TRUE,"Preços OK na Faixa 5","ERRO Preços na Faixa 5"),"Lançar Preços na Faixa 5")</f>
        <v>Lançar Preços na Faixa 5</v>
      </c>
    </row>
    <row r="1155" spans="1:16" ht="25.5">
      <c r="A1155" s="11">
        <v>6</v>
      </c>
      <c r="B1155" s="12" t="s">
        <v>165</v>
      </c>
      <c r="C1155" s="19"/>
      <c r="D1155" s="19"/>
      <c r="E1155" s="79"/>
      <c r="F1155" s="79"/>
      <c r="G1155" s="10">
        <f t="shared" si="332"/>
        <v>0</v>
      </c>
      <c r="H1155" s="107"/>
      <c r="I1155" s="51" t="str">
        <f t="shared" si="333"/>
        <v/>
      </c>
      <c r="J1155" s="4"/>
      <c r="K1155" s="40" t="str">
        <f t="shared" si="334"/>
        <v>Lançar Preço Coluna (A) Faixa 1</v>
      </c>
      <c r="L1155" s="40" t="str">
        <f t="shared" si="335"/>
        <v>Lançar Preço Coluna (B) Faixa 1</v>
      </c>
      <c r="M1155" s="40" t="str">
        <f t="shared" si="336"/>
        <v>Lançar Preço Coluna (C) Faixa 1</v>
      </c>
      <c r="N1155" s="40" t="str">
        <f t="shared" si="337"/>
        <v>Lançar Preço Coluna (D) Faixa 1</v>
      </c>
      <c r="O1155" s="33"/>
      <c r="P1155" s="31" t="str">
        <f>IF(F1155&lt;&gt;"",IF(I1155=TRUE,"Preços OK na Faixa 6","ERRO Preços na Faixa 6"),"Lançar Preços na Faixa 6")</f>
        <v>Lançar Preços na Faixa 6</v>
      </c>
    </row>
    <row r="1156" spans="1:16" ht="25.5">
      <c r="A1156" s="11">
        <v>7</v>
      </c>
      <c r="B1156" s="12" t="s">
        <v>166</v>
      </c>
      <c r="C1156" s="19"/>
      <c r="D1156" s="19"/>
      <c r="E1156" s="79"/>
      <c r="F1156" s="79"/>
      <c r="G1156" s="10">
        <f t="shared" si="332"/>
        <v>0</v>
      </c>
      <c r="H1156" s="107"/>
      <c r="I1156" s="51" t="str">
        <f t="shared" si="333"/>
        <v/>
      </c>
      <c r="J1156" s="4"/>
      <c r="K1156" s="40" t="str">
        <f t="shared" si="334"/>
        <v>Lançar Preço Coluna (A) Faixa 1</v>
      </c>
      <c r="L1156" s="40" t="str">
        <f t="shared" si="335"/>
        <v>Lançar Preço Coluna (B) Faixa 1</v>
      </c>
      <c r="M1156" s="40" t="str">
        <f t="shared" si="336"/>
        <v>Lançar Preço Coluna (C) Faixa 1</v>
      </c>
      <c r="N1156" s="40" t="str">
        <f t="shared" si="337"/>
        <v>Lançar Preço Coluna (D) Faixa 1</v>
      </c>
      <c r="O1156" s="33"/>
      <c r="P1156" s="31" t="str">
        <f>IF(F1156&lt;&gt;"",IF(I1156=TRUE,"Preços OK na Faixa 7","ERRO Preços na Faixa 7"),"Lançar Preços na Faixa 7")</f>
        <v>Lançar Preços na Faixa 7</v>
      </c>
    </row>
    <row r="1157" spans="1:16" ht="25.5">
      <c r="A1157" s="11">
        <v>8</v>
      </c>
      <c r="B1157" s="12" t="s">
        <v>167</v>
      </c>
      <c r="C1157" s="19"/>
      <c r="D1157" s="19"/>
      <c r="E1157" s="79"/>
      <c r="F1157" s="79"/>
      <c r="G1157" s="10">
        <f t="shared" si="332"/>
        <v>0</v>
      </c>
      <c r="H1157" s="107"/>
      <c r="I1157" s="51" t="str">
        <f t="shared" si="333"/>
        <v/>
      </c>
      <c r="J1157" s="4"/>
      <c r="K1157" s="40" t="str">
        <f t="shared" si="334"/>
        <v>Lançar Preço Coluna (A) Faixa 1</v>
      </c>
      <c r="L1157" s="40" t="str">
        <f t="shared" si="335"/>
        <v>Lançar Preço Coluna (B) Faixa 1</v>
      </c>
      <c r="M1157" s="40" t="str">
        <f t="shared" si="336"/>
        <v>Lançar Preço Coluna (C) Faixa 1</v>
      </c>
      <c r="N1157" s="40" t="str">
        <f t="shared" si="337"/>
        <v>Lançar Preço Coluna (D) Faixa 1</v>
      </c>
      <c r="O1157" s="33"/>
      <c r="P1157" s="31" t="str">
        <f>IF(F1157&lt;&gt;"",IF(I1157=TRUE,"Preços OK na Faixa 8","ERRO Preços na Faixa 8"),"Lançar Preços na Faixa 8")</f>
        <v>Lançar Preços na Faixa 8</v>
      </c>
    </row>
    <row r="1158" spans="1:16" ht="25.5">
      <c r="A1158" s="11">
        <v>9</v>
      </c>
      <c r="B1158" s="12" t="s">
        <v>168</v>
      </c>
      <c r="C1158" s="19"/>
      <c r="D1158" s="19"/>
      <c r="E1158" s="79"/>
      <c r="F1158" s="79"/>
      <c r="G1158" s="10">
        <f t="shared" si="332"/>
        <v>0</v>
      </c>
      <c r="H1158" s="107"/>
      <c r="I1158" s="51" t="str">
        <f t="shared" si="333"/>
        <v/>
      </c>
      <c r="J1158" s="4"/>
      <c r="K1158" s="40" t="str">
        <f t="shared" si="334"/>
        <v>Lançar Preço Coluna (A) Faixa 1</v>
      </c>
      <c r="L1158" s="40" t="str">
        <f t="shared" si="335"/>
        <v>Lançar Preço Coluna (B) Faixa 1</v>
      </c>
      <c r="M1158" s="40" t="str">
        <f t="shared" si="336"/>
        <v>Lançar Preço Coluna (C) Faixa 1</v>
      </c>
      <c r="N1158" s="40" t="str">
        <f t="shared" si="337"/>
        <v>Lançar Preço Coluna (D) Faixa 1</v>
      </c>
      <c r="O1158" s="33"/>
      <c r="P1158" s="31" t="str">
        <f>IF(F1158&lt;&gt;"",IF(I1158=TRUE,"Preços OK na Faixa 9","ERRO Preços na Faixa 9"),"Lançar Preços na Faixa 9")</f>
        <v>Lançar Preços na Faixa 9</v>
      </c>
    </row>
    <row r="1159" spans="1:16" ht="25.5">
      <c r="A1159" s="11">
        <v>10</v>
      </c>
      <c r="B1159" s="12" t="s">
        <v>169</v>
      </c>
      <c r="C1159" s="19"/>
      <c r="D1159" s="19"/>
      <c r="E1159" s="79"/>
      <c r="F1159" s="79"/>
      <c r="G1159" s="10">
        <f t="shared" si="332"/>
        <v>0</v>
      </c>
      <c r="H1159" s="107"/>
      <c r="I1159" s="51" t="str">
        <f t="shared" si="333"/>
        <v/>
      </c>
      <c r="J1159" s="4"/>
      <c r="K1159" s="40" t="str">
        <f t="shared" si="334"/>
        <v>Lançar Preço Coluna (A) Faixa 1</v>
      </c>
      <c r="L1159" s="40" t="str">
        <f t="shared" si="335"/>
        <v>Lançar Preço Coluna (B) Faixa 1</v>
      </c>
      <c r="M1159" s="40" t="str">
        <f t="shared" si="336"/>
        <v>Lançar Preço Coluna (C) Faixa 1</v>
      </c>
      <c r="N1159" s="40" t="str">
        <f t="shared" si="337"/>
        <v>Lançar Preço Coluna (D) Faixa 1</v>
      </c>
      <c r="O1159" s="33"/>
      <c r="P1159" s="31" t="str">
        <f>IF(F1159&lt;&gt;"",IF(I1159=TRUE,"Preços OK na Faixa 10","ERRO Preços na Faixa 10"),"Lançar Preços na Faixa 10")</f>
        <v>Lançar Preços na Faixa 10</v>
      </c>
    </row>
    <row r="1160" spans="1:16" ht="25.5">
      <c r="A1160" s="11">
        <v>11</v>
      </c>
      <c r="B1160" s="12" t="s">
        <v>170</v>
      </c>
      <c r="C1160" s="19"/>
      <c r="D1160" s="19"/>
      <c r="E1160" s="79"/>
      <c r="F1160" s="79"/>
      <c r="G1160" s="10">
        <f t="shared" si="332"/>
        <v>0</v>
      </c>
      <c r="H1160" s="107"/>
      <c r="I1160" s="51" t="str">
        <f t="shared" si="333"/>
        <v/>
      </c>
      <c r="J1160" s="4"/>
      <c r="K1160" s="40" t="str">
        <f t="shared" si="334"/>
        <v>Lançar Preço Coluna (A) Faixa 1</v>
      </c>
      <c r="L1160" s="40" t="str">
        <f t="shared" si="335"/>
        <v>Lançar Preço Coluna (B) Faixa 1</v>
      </c>
      <c r="M1160" s="40" t="str">
        <f t="shared" si="336"/>
        <v>Lançar Preço Coluna (C) Faixa 1</v>
      </c>
      <c r="N1160" s="40" t="str">
        <f t="shared" si="337"/>
        <v>Lançar Preço Coluna (D) Faixa 1</v>
      </c>
      <c r="O1160" s="33"/>
      <c r="P1160" s="31" t="str">
        <f>IF(F1160&lt;&gt;"",IF(I1160=TRUE,"Preços OK na Faixa 11","ERRO Preços na Faixa 11"),"Lançar Preços na Faixa 11")</f>
        <v>Lançar Preços na Faixa 11</v>
      </c>
    </row>
    <row r="1161" spans="1:16" ht="25.5">
      <c r="A1161" s="11">
        <v>12</v>
      </c>
      <c r="B1161" s="12" t="s">
        <v>171</v>
      </c>
      <c r="C1161" s="19"/>
      <c r="D1161" s="19"/>
      <c r="E1161" s="79"/>
      <c r="F1161" s="79"/>
      <c r="G1161" s="10">
        <f t="shared" si="332"/>
        <v>0</v>
      </c>
      <c r="H1161" s="107"/>
      <c r="I1161" s="51" t="str">
        <f t="shared" si="333"/>
        <v/>
      </c>
      <c r="J1161" s="4"/>
      <c r="K1161" s="40" t="str">
        <f t="shared" si="334"/>
        <v>Lançar Preço Coluna (A) Faixa 1</v>
      </c>
      <c r="L1161" s="40" t="str">
        <f t="shared" si="335"/>
        <v>Lançar Preço Coluna (B) Faixa 1</v>
      </c>
      <c r="M1161" s="40" t="str">
        <f t="shared" si="336"/>
        <v>Lançar Preço Coluna (C) Faixa 1</v>
      </c>
      <c r="N1161" s="40" t="str">
        <f t="shared" si="337"/>
        <v>Lançar Preço Coluna (D) Faixa 1</v>
      </c>
      <c r="O1161" s="33"/>
      <c r="P1161" s="36" t="str">
        <f>IF(F1161&lt;&gt;"",IF(I1161=TRUE,"Preços OK na Faixa 12","ERRO Preços na Faixa 12"),"Lançar Preços na Faixa 12")</f>
        <v>Lançar Preços na Faixa 12</v>
      </c>
    </row>
    <row r="1162" spans="1:16" ht="26.25" thickBot="1">
      <c r="A1162" s="46">
        <v>13</v>
      </c>
      <c r="B1162" s="47" t="s">
        <v>172</v>
      </c>
      <c r="C1162" s="48"/>
      <c r="D1162" s="48"/>
      <c r="E1162" s="80"/>
      <c r="F1162" s="80"/>
      <c r="G1162" s="49">
        <f t="shared" si="332"/>
        <v>0</v>
      </c>
      <c r="H1162" s="107">
        <f>SUM(G1150:G1162)</f>
        <v>0</v>
      </c>
      <c r="I1162" s="51" t="str">
        <f t="shared" si="333"/>
        <v/>
      </c>
      <c r="J1162" s="4"/>
      <c r="K1162" s="40" t="str">
        <f t="shared" si="334"/>
        <v>Lançar Preço Coluna (A) Faixa 1</v>
      </c>
      <c r="L1162" s="40" t="str">
        <f t="shared" si="335"/>
        <v>Lançar Preço Coluna (B) Faixa 1</v>
      </c>
      <c r="M1162" s="40" t="str">
        <f t="shared" si="336"/>
        <v>Lançar Preço Coluna (C) Faixa 1</v>
      </c>
      <c r="N1162" s="40" t="str">
        <f t="shared" si="337"/>
        <v>Lançar Preço Coluna (D) Faixa 1</v>
      </c>
      <c r="O1162" s="39"/>
      <c r="P1162" s="36" t="str">
        <f>IF(F1162&lt;&gt;"",IF(I1162=TRUE,"Preços OK na Faixa 13","ERRO Preços na Faixa 13"),"Lançar Preços na Faixa 13")</f>
        <v>Lançar Preços na Faixa 13</v>
      </c>
    </row>
    <row r="1163" spans="1:16" ht="13.5" thickBot="1">
      <c r="H1163" s="108"/>
      <c r="K1163" s="35"/>
      <c r="L1163" s="35"/>
      <c r="M1163" s="35"/>
      <c r="N1163" s="35"/>
      <c r="O1163" s="35"/>
      <c r="P1163" s="42"/>
    </row>
    <row r="1164" spans="1:16" s="63" customFormat="1" ht="30.75" customHeight="1" thickBot="1">
      <c r="A1164" s="120" t="s">
        <v>132</v>
      </c>
      <c r="B1164" s="121"/>
      <c r="C1164" s="121"/>
      <c r="D1164" s="121"/>
      <c r="E1164" s="122"/>
      <c r="F1164" s="122"/>
      <c r="G1164" s="123"/>
      <c r="H1164" s="104"/>
      <c r="I1164" s="59"/>
      <c r="J1164" s="60"/>
      <c r="K1164" s="145" t="s">
        <v>50</v>
      </c>
      <c r="L1164" s="145"/>
      <c r="M1164" s="145"/>
      <c r="N1164" s="145"/>
      <c r="O1164" s="61"/>
      <c r="P1164" s="147" t="s">
        <v>51</v>
      </c>
    </row>
    <row r="1165" spans="1:16" ht="39.75" customHeight="1" thickBot="1">
      <c r="A1165" s="124" t="s">
        <v>173</v>
      </c>
      <c r="B1165" s="125"/>
      <c r="C1165" s="125"/>
      <c r="D1165" s="125"/>
      <c r="E1165" s="125"/>
      <c r="F1165" s="125"/>
      <c r="G1165" s="126"/>
      <c r="H1165" s="105"/>
      <c r="I1165" s="51"/>
      <c r="J1165" s="4"/>
      <c r="K1165" s="145"/>
      <c r="L1165" s="145"/>
      <c r="M1165" s="145"/>
      <c r="N1165" s="145"/>
      <c r="O1165" s="18"/>
      <c r="P1165" s="147"/>
    </row>
    <row r="1166" spans="1:16" ht="13.5" customHeight="1" thickBot="1">
      <c r="A1166" s="127" t="s">
        <v>37</v>
      </c>
      <c r="B1166" s="127" t="s">
        <v>36</v>
      </c>
      <c r="C1166" s="130" t="s">
        <v>45</v>
      </c>
      <c r="D1166" s="131"/>
      <c r="E1166" s="131"/>
      <c r="F1166" s="132"/>
      <c r="G1166" s="133" t="s">
        <v>89</v>
      </c>
      <c r="H1166" s="106"/>
      <c r="I1166" s="51"/>
      <c r="J1166" s="4"/>
      <c r="K1166" s="145"/>
      <c r="L1166" s="145"/>
      <c r="M1166" s="145"/>
      <c r="N1166" s="145"/>
      <c r="O1166" s="18"/>
      <c r="P1166" s="147"/>
    </row>
    <row r="1167" spans="1:16" ht="13.5" customHeight="1" thickBot="1">
      <c r="A1167" s="128"/>
      <c r="B1167" s="128"/>
      <c r="C1167" s="21" t="s">
        <v>41</v>
      </c>
      <c r="D1167" s="20" t="s">
        <v>42</v>
      </c>
      <c r="E1167" s="191"/>
      <c r="F1167" s="191"/>
      <c r="G1167" s="134"/>
      <c r="H1167" s="106"/>
      <c r="I1167" s="51"/>
      <c r="J1167" s="4"/>
      <c r="K1167" s="145"/>
      <c r="L1167" s="145"/>
      <c r="M1167" s="145"/>
      <c r="N1167" s="145"/>
      <c r="O1167" s="18"/>
      <c r="P1167" s="147"/>
    </row>
    <row r="1168" spans="1:16" ht="39" customHeight="1" thickBot="1">
      <c r="A1168" s="129"/>
      <c r="B1168" s="129"/>
      <c r="C1168" s="43" t="s">
        <v>87</v>
      </c>
      <c r="D1168" s="44" t="s">
        <v>47</v>
      </c>
      <c r="E1168" s="192"/>
      <c r="F1168" s="192"/>
      <c r="G1168" s="135"/>
      <c r="H1168" s="106"/>
      <c r="I1168" s="51"/>
      <c r="J1168" s="4"/>
      <c r="K1168" s="146"/>
      <c r="L1168" s="146"/>
      <c r="M1168" s="146"/>
      <c r="N1168" s="146"/>
      <c r="O1168" s="32"/>
      <c r="P1168" s="148"/>
    </row>
    <row r="1169" spans="1:16" ht="25.5">
      <c r="A1169" s="8">
        <v>1</v>
      </c>
      <c r="B1169" s="96" t="s">
        <v>160</v>
      </c>
      <c r="C1169" s="19"/>
      <c r="D1169" s="19"/>
      <c r="E1169" s="79"/>
      <c r="F1169" s="79"/>
      <c r="G1169" s="10">
        <f t="shared" ref="G1169:G1181" si="338">SUM(C1169:D1169)</f>
        <v>0</v>
      </c>
      <c r="H1169" s="107"/>
      <c r="I1169" s="51" t="str">
        <f t="shared" ref="I1169:I1181" si="339">IF(C1169&lt;&gt;0,AND(D1169&lt;C1169,E1169&lt;D1169,F1169&lt;E1169),"")</f>
        <v/>
      </c>
      <c r="J1169" s="4"/>
      <c r="K1169" s="40" t="str">
        <f>IF(C1169&lt;&gt;0,IF(AND(C1169&lt;C1150),"Preço Ok Coluna (A) Faixa 1","ERRO Preço Coluna (A) Faixa 1"),"Lançar Preço Coluna (A) Faixa 1")</f>
        <v>Lançar Preço Coluna (A) Faixa 1</v>
      </c>
      <c r="L1169" s="40" t="str">
        <f>IF(D1169&lt;&gt;0,IF(AND(D1169&lt;D1150),"Preço Ok Coluna (B) Faixa 1","ERRO Preço Coluna (B) Faixa 1"),"Lançar Preço Coluna (B) Faixa 1")</f>
        <v>Lançar Preço Coluna (B) Faixa 1</v>
      </c>
      <c r="M1169" s="40" t="str">
        <f>IF(E1169&lt;&gt;0,IF(AND(E1169&lt;E1150),"Preço Ok Coluna (C) Faixa 1","ERRO Preço Coluna (C) Faixa 1"),"Lançar Preço Coluna (C) Faixa 1")</f>
        <v>Lançar Preço Coluna (C) Faixa 1</v>
      </c>
      <c r="N1169" s="40" t="str">
        <f>IF(F1169&lt;&gt;0,IF(AND(F1169&lt;F1150),"Preço Ok Coluna (D) Faixa 1","ERRO Preço Coluna (D) Faixa 1"),"Lançar Preço Coluna (D) Faixa 1")</f>
        <v>Lançar Preço Coluna (D) Faixa 1</v>
      </c>
      <c r="O1169" s="40"/>
      <c r="P1169" s="31" t="str">
        <f>IF(F1169&lt;&gt;"",IF(I1169=TRUE,"Preços OK na Faixa 1","ERRO Preços na Faixa 1"),"Lançar Preços na Faixa 1")</f>
        <v>Lançar Preços na Faixa 1</v>
      </c>
    </row>
    <row r="1170" spans="1:16" ht="25.5">
      <c r="A1170" s="11">
        <v>2</v>
      </c>
      <c r="B1170" s="12" t="s">
        <v>161</v>
      </c>
      <c r="C1170" s="19"/>
      <c r="D1170" s="19"/>
      <c r="E1170" s="79"/>
      <c r="F1170" s="79"/>
      <c r="G1170" s="10">
        <f t="shared" si="338"/>
        <v>0</v>
      </c>
      <c r="H1170" s="107"/>
      <c r="I1170" s="51" t="str">
        <f t="shared" si="339"/>
        <v/>
      </c>
      <c r="J1170" s="4"/>
      <c r="K1170" s="40" t="str">
        <f>IF(C1170&lt;&gt;0,IF(AND(C1170&lt;C1151),"Preço Ok Coluna (A) Faixa 1","ERRO Preço Coluna (A) Faixa 1"),"Lançar Preço Coluna (A) Faixa 1")</f>
        <v>Lançar Preço Coluna (A) Faixa 1</v>
      </c>
      <c r="L1170" s="40" t="str">
        <f>IF(D1170&lt;&gt;0,IF(AND(D1170&lt;D1151),"Preço Ok Coluna (B) Faixa 1","ERRO Preço Coluna (B) Faixa 1"),"Lançar Preço Coluna (B) Faixa 1")</f>
        <v>Lançar Preço Coluna (B) Faixa 1</v>
      </c>
      <c r="M1170" s="40" t="str">
        <f>IF(E1170&lt;&gt;0,IF(AND(E1170&lt;E1151),"Preço Ok Coluna (C) Faixa 1","ERRO Preço Coluna (C) Faixa 1"),"Lançar Preço Coluna (C) Faixa 1")</f>
        <v>Lançar Preço Coluna (C) Faixa 1</v>
      </c>
      <c r="N1170" s="40" t="str">
        <f>IF(F1170&lt;&gt;0,IF(AND(F1170&lt;F1151),"Preço Ok Coluna (D) Faixa 1","ERRO Preço Coluna (D) Faixa 1"),"Lançar Preço Coluna (D) Faixa 1")</f>
        <v>Lançar Preço Coluna (D) Faixa 1</v>
      </c>
      <c r="O1170" s="33"/>
      <c r="P1170" s="31" t="str">
        <f>IF(F1170&lt;&gt;"",IF(I1170=TRUE,"Preços OK na Faixa 2","ERRO Preços na Faixa 2"),"Lançar Preços na Faixa 2")</f>
        <v>Lançar Preços na Faixa 2</v>
      </c>
    </row>
    <row r="1171" spans="1:16" ht="25.5">
      <c r="A1171" s="11">
        <v>3</v>
      </c>
      <c r="B1171" s="12" t="s">
        <v>162</v>
      </c>
      <c r="C1171" s="19"/>
      <c r="D1171" s="19"/>
      <c r="E1171" s="79"/>
      <c r="F1171" s="79"/>
      <c r="G1171" s="10">
        <f t="shared" si="338"/>
        <v>0</v>
      </c>
      <c r="H1171" s="107"/>
      <c r="I1171" s="51" t="str">
        <f t="shared" si="339"/>
        <v/>
      </c>
      <c r="J1171" s="4"/>
      <c r="K1171" s="40" t="str">
        <f t="shared" ref="K1171:K1181" si="340">IF(C1171&lt;&gt;0,IF(AND(C1171&lt;C1152),"Preço Ok Coluna (A) Faixa 1","ERRO Preço Coluna (A) Faixa 1"),"Lançar Preço Coluna (A) Faixa 1")</f>
        <v>Lançar Preço Coluna (A) Faixa 1</v>
      </c>
      <c r="L1171" s="40" t="str">
        <f t="shared" ref="L1171:L1181" si="341">IF(D1171&lt;&gt;0,IF(AND(D1171&lt;D1152),"Preço Ok Coluna (B) Faixa 1","ERRO Preço Coluna (B) Faixa 1"),"Lançar Preço Coluna (B) Faixa 1")</f>
        <v>Lançar Preço Coluna (B) Faixa 1</v>
      </c>
      <c r="M1171" s="40" t="str">
        <f t="shared" ref="M1171:M1181" si="342">IF(E1171&lt;&gt;0,IF(AND(E1171&lt;E1152),"Preço Ok Coluna (C) Faixa 1","ERRO Preço Coluna (C) Faixa 1"),"Lançar Preço Coluna (C) Faixa 1")</f>
        <v>Lançar Preço Coluna (C) Faixa 1</v>
      </c>
      <c r="N1171" s="40" t="str">
        <f t="shared" ref="N1171:N1181" si="343">IF(F1171&lt;&gt;0,IF(AND(F1171&lt;F1152),"Preço Ok Coluna (D) Faixa 1","ERRO Preço Coluna (D) Faixa 1"),"Lançar Preço Coluna (D) Faixa 1")</f>
        <v>Lançar Preço Coluna (D) Faixa 1</v>
      </c>
      <c r="O1171" s="33"/>
      <c r="P1171" s="31" t="str">
        <f>IF(F1171&lt;&gt;"",IF(I1171=TRUE,"Preços OK na Faixa 3","ERRO Preços na Faixa 3"),"Lançar Preços na Faixa 3")</f>
        <v>Lançar Preços na Faixa 3</v>
      </c>
    </row>
    <row r="1172" spans="1:16" ht="25.5">
      <c r="A1172" s="11">
        <v>4</v>
      </c>
      <c r="B1172" s="12" t="s">
        <v>163</v>
      </c>
      <c r="C1172" s="19"/>
      <c r="D1172" s="19"/>
      <c r="E1172" s="79"/>
      <c r="F1172" s="79"/>
      <c r="G1172" s="10">
        <f t="shared" si="338"/>
        <v>0</v>
      </c>
      <c r="H1172" s="107"/>
      <c r="I1172" s="51" t="str">
        <f t="shared" si="339"/>
        <v/>
      </c>
      <c r="J1172" s="4"/>
      <c r="K1172" s="40" t="str">
        <f t="shared" si="340"/>
        <v>Lançar Preço Coluna (A) Faixa 1</v>
      </c>
      <c r="L1172" s="40" t="str">
        <f t="shared" si="341"/>
        <v>Lançar Preço Coluna (B) Faixa 1</v>
      </c>
      <c r="M1172" s="40" t="str">
        <f t="shared" si="342"/>
        <v>Lançar Preço Coluna (C) Faixa 1</v>
      </c>
      <c r="N1172" s="40" t="str">
        <f t="shared" si="343"/>
        <v>Lançar Preço Coluna (D) Faixa 1</v>
      </c>
      <c r="O1172" s="33"/>
      <c r="P1172" s="31" t="str">
        <f>IF(F1172&lt;&gt;"",IF(I1172=TRUE,"Preços OK na Faixa 4","ERRO Preços na Faixa 4"),"Lançar Preços na Faixa 4")</f>
        <v>Lançar Preços na Faixa 4</v>
      </c>
    </row>
    <row r="1173" spans="1:16" ht="25.5">
      <c r="A1173" s="14">
        <v>5</v>
      </c>
      <c r="B1173" s="15" t="s">
        <v>164</v>
      </c>
      <c r="C1173" s="19"/>
      <c r="D1173" s="19"/>
      <c r="E1173" s="79"/>
      <c r="F1173" s="79"/>
      <c r="G1173" s="10">
        <f t="shared" si="338"/>
        <v>0</v>
      </c>
      <c r="H1173" s="107"/>
      <c r="I1173" s="51" t="str">
        <f t="shared" si="339"/>
        <v/>
      </c>
      <c r="J1173" s="18"/>
      <c r="K1173" s="40" t="str">
        <f t="shared" si="340"/>
        <v>Lançar Preço Coluna (A) Faixa 1</v>
      </c>
      <c r="L1173" s="40" t="str">
        <f t="shared" si="341"/>
        <v>Lançar Preço Coluna (B) Faixa 1</v>
      </c>
      <c r="M1173" s="40" t="str">
        <f t="shared" si="342"/>
        <v>Lançar Preço Coluna (C) Faixa 1</v>
      </c>
      <c r="N1173" s="40" t="str">
        <f t="shared" si="343"/>
        <v>Lançar Preço Coluna (D) Faixa 1</v>
      </c>
      <c r="O1173" s="33"/>
      <c r="P1173" s="31" t="str">
        <f>IF(F1173&lt;&gt;"",IF(I1173=TRUE,"Preços OK na Faixa 5","ERRO Preços na Faixa 5"),"Lançar Preços na Faixa 5")</f>
        <v>Lançar Preços na Faixa 5</v>
      </c>
    </row>
    <row r="1174" spans="1:16" ht="25.5">
      <c r="A1174" s="11">
        <v>6</v>
      </c>
      <c r="B1174" s="12" t="s">
        <v>165</v>
      </c>
      <c r="C1174" s="19"/>
      <c r="D1174" s="19"/>
      <c r="E1174" s="79"/>
      <c r="F1174" s="79"/>
      <c r="G1174" s="10">
        <f t="shared" si="338"/>
        <v>0</v>
      </c>
      <c r="H1174" s="107"/>
      <c r="I1174" s="51" t="str">
        <f t="shared" si="339"/>
        <v/>
      </c>
      <c r="J1174" s="4"/>
      <c r="K1174" s="40" t="str">
        <f t="shared" si="340"/>
        <v>Lançar Preço Coluna (A) Faixa 1</v>
      </c>
      <c r="L1174" s="40" t="str">
        <f t="shared" si="341"/>
        <v>Lançar Preço Coluna (B) Faixa 1</v>
      </c>
      <c r="M1174" s="40" t="str">
        <f t="shared" si="342"/>
        <v>Lançar Preço Coluna (C) Faixa 1</v>
      </c>
      <c r="N1174" s="40" t="str">
        <f t="shared" si="343"/>
        <v>Lançar Preço Coluna (D) Faixa 1</v>
      </c>
      <c r="O1174" s="33"/>
      <c r="P1174" s="31" t="str">
        <f>IF(F1174&lt;&gt;"",IF(I1174=TRUE,"Preços OK na Faixa 6","ERRO Preços na Faixa 6"),"Lançar Preços na Faixa 6")</f>
        <v>Lançar Preços na Faixa 6</v>
      </c>
    </row>
    <row r="1175" spans="1:16" ht="25.5">
      <c r="A1175" s="11">
        <v>7</v>
      </c>
      <c r="B1175" s="12" t="s">
        <v>166</v>
      </c>
      <c r="C1175" s="19"/>
      <c r="D1175" s="19"/>
      <c r="E1175" s="79"/>
      <c r="F1175" s="79"/>
      <c r="G1175" s="10">
        <f t="shared" si="338"/>
        <v>0</v>
      </c>
      <c r="H1175" s="107"/>
      <c r="I1175" s="51" t="str">
        <f t="shared" si="339"/>
        <v/>
      </c>
      <c r="J1175" s="4"/>
      <c r="K1175" s="40" t="str">
        <f t="shared" si="340"/>
        <v>Lançar Preço Coluna (A) Faixa 1</v>
      </c>
      <c r="L1175" s="40" t="str">
        <f t="shared" si="341"/>
        <v>Lançar Preço Coluna (B) Faixa 1</v>
      </c>
      <c r="M1175" s="40" t="str">
        <f t="shared" si="342"/>
        <v>Lançar Preço Coluna (C) Faixa 1</v>
      </c>
      <c r="N1175" s="40" t="str">
        <f t="shared" si="343"/>
        <v>Lançar Preço Coluna (D) Faixa 1</v>
      </c>
      <c r="O1175" s="33"/>
      <c r="P1175" s="31" t="str">
        <f>IF(F1175&lt;&gt;"",IF(I1175=TRUE,"Preços OK na Faixa 7","ERRO Preços na Faixa 7"),"Lançar Preços na Faixa 7")</f>
        <v>Lançar Preços na Faixa 7</v>
      </c>
    </row>
    <row r="1176" spans="1:16" ht="25.5">
      <c r="A1176" s="11">
        <v>8</v>
      </c>
      <c r="B1176" s="12" t="s">
        <v>167</v>
      </c>
      <c r="C1176" s="19"/>
      <c r="D1176" s="19"/>
      <c r="E1176" s="79"/>
      <c r="F1176" s="79"/>
      <c r="G1176" s="10">
        <f t="shared" si="338"/>
        <v>0</v>
      </c>
      <c r="H1176" s="107"/>
      <c r="I1176" s="51" t="str">
        <f t="shared" si="339"/>
        <v/>
      </c>
      <c r="J1176" s="4"/>
      <c r="K1176" s="40" t="str">
        <f t="shared" si="340"/>
        <v>Lançar Preço Coluna (A) Faixa 1</v>
      </c>
      <c r="L1176" s="40" t="str">
        <f t="shared" si="341"/>
        <v>Lançar Preço Coluna (B) Faixa 1</v>
      </c>
      <c r="M1176" s="40" t="str">
        <f t="shared" si="342"/>
        <v>Lançar Preço Coluna (C) Faixa 1</v>
      </c>
      <c r="N1176" s="40" t="str">
        <f t="shared" si="343"/>
        <v>Lançar Preço Coluna (D) Faixa 1</v>
      </c>
      <c r="O1176" s="33"/>
      <c r="P1176" s="31" t="str">
        <f>IF(F1176&lt;&gt;"",IF(I1176=TRUE,"Preços OK na Faixa 8","ERRO Preços na Faixa 8"),"Lançar Preços na Faixa 8")</f>
        <v>Lançar Preços na Faixa 8</v>
      </c>
    </row>
    <row r="1177" spans="1:16" ht="25.5">
      <c r="A1177" s="11">
        <v>9</v>
      </c>
      <c r="B1177" s="12" t="s">
        <v>168</v>
      </c>
      <c r="C1177" s="19"/>
      <c r="D1177" s="19"/>
      <c r="E1177" s="79"/>
      <c r="F1177" s="79"/>
      <c r="G1177" s="10">
        <f t="shared" si="338"/>
        <v>0</v>
      </c>
      <c r="H1177" s="107"/>
      <c r="I1177" s="51" t="str">
        <f t="shared" si="339"/>
        <v/>
      </c>
      <c r="J1177" s="4"/>
      <c r="K1177" s="40" t="str">
        <f t="shared" si="340"/>
        <v>Lançar Preço Coluna (A) Faixa 1</v>
      </c>
      <c r="L1177" s="40" t="str">
        <f t="shared" si="341"/>
        <v>Lançar Preço Coluna (B) Faixa 1</v>
      </c>
      <c r="M1177" s="40" t="str">
        <f t="shared" si="342"/>
        <v>Lançar Preço Coluna (C) Faixa 1</v>
      </c>
      <c r="N1177" s="40" t="str">
        <f t="shared" si="343"/>
        <v>Lançar Preço Coluna (D) Faixa 1</v>
      </c>
      <c r="O1177" s="33"/>
      <c r="P1177" s="31" t="str">
        <f>IF(F1177&lt;&gt;"",IF(I1177=TRUE,"Preços OK na Faixa 9","ERRO Preços na Faixa 9"),"Lançar Preços na Faixa 9")</f>
        <v>Lançar Preços na Faixa 9</v>
      </c>
    </row>
    <row r="1178" spans="1:16" ht="25.5">
      <c r="A1178" s="11">
        <v>10</v>
      </c>
      <c r="B1178" s="12" t="s">
        <v>169</v>
      </c>
      <c r="C1178" s="19"/>
      <c r="D1178" s="19"/>
      <c r="E1178" s="79"/>
      <c r="F1178" s="79"/>
      <c r="G1178" s="10">
        <f t="shared" si="338"/>
        <v>0</v>
      </c>
      <c r="H1178" s="107"/>
      <c r="I1178" s="51" t="str">
        <f t="shared" si="339"/>
        <v/>
      </c>
      <c r="J1178" s="4"/>
      <c r="K1178" s="40" t="str">
        <f t="shared" si="340"/>
        <v>Lançar Preço Coluna (A) Faixa 1</v>
      </c>
      <c r="L1178" s="40" t="str">
        <f t="shared" si="341"/>
        <v>Lançar Preço Coluna (B) Faixa 1</v>
      </c>
      <c r="M1178" s="40" t="str">
        <f t="shared" si="342"/>
        <v>Lançar Preço Coluna (C) Faixa 1</v>
      </c>
      <c r="N1178" s="40" t="str">
        <f t="shared" si="343"/>
        <v>Lançar Preço Coluna (D) Faixa 1</v>
      </c>
      <c r="O1178" s="33"/>
      <c r="P1178" s="31" t="str">
        <f>IF(F1178&lt;&gt;"",IF(I1178=TRUE,"Preços OK na Faixa 10","ERRO Preços na Faixa 10"),"Lançar Preços na Faixa 10")</f>
        <v>Lançar Preços na Faixa 10</v>
      </c>
    </row>
    <row r="1179" spans="1:16" ht="25.5">
      <c r="A1179" s="11">
        <v>11</v>
      </c>
      <c r="B1179" s="12" t="s">
        <v>170</v>
      </c>
      <c r="C1179" s="19"/>
      <c r="D1179" s="19"/>
      <c r="E1179" s="79"/>
      <c r="F1179" s="79"/>
      <c r="G1179" s="10">
        <f t="shared" si="338"/>
        <v>0</v>
      </c>
      <c r="H1179" s="107"/>
      <c r="I1179" s="51" t="str">
        <f t="shared" si="339"/>
        <v/>
      </c>
      <c r="J1179" s="4"/>
      <c r="K1179" s="40" t="str">
        <f t="shared" si="340"/>
        <v>Lançar Preço Coluna (A) Faixa 1</v>
      </c>
      <c r="L1179" s="40" t="str">
        <f t="shared" si="341"/>
        <v>Lançar Preço Coluna (B) Faixa 1</v>
      </c>
      <c r="M1179" s="40" t="str">
        <f t="shared" si="342"/>
        <v>Lançar Preço Coluna (C) Faixa 1</v>
      </c>
      <c r="N1179" s="40" t="str">
        <f t="shared" si="343"/>
        <v>Lançar Preço Coluna (D) Faixa 1</v>
      </c>
      <c r="O1179" s="33"/>
      <c r="P1179" s="31" t="str">
        <f>IF(F1179&lt;&gt;"",IF(I1179=TRUE,"Preços OK na Faixa 11","ERRO Preços na Faixa 11"),"Lançar Preços na Faixa 11")</f>
        <v>Lançar Preços na Faixa 11</v>
      </c>
    </row>
    <row r="1180" spans="1:16" ht="25.5">
      <c r="A1180" s="11">
        <v>12</v>
      </c>
      <c r="B1180" s="12" t="s">
        <v>171</v>
      </c>
      <c r="C1180" s="19"/>
      <c r="D1180" s="19"/>
      <c r="E1180" s="79"/>
      <c r="F1180" s="79"/>
      <c r="G1180" s="10">
        <f t="shared" si="338"/>
        <v>0</v>
      </c>
      <c r="H1180" s="107"/>
      <c r="I1180" s="51" t="str">
        <f t="shared" si="339"/>
        <v/>
      </c>
      <c r="J1180" s="4"/>
      <c r="K1180" s="40" t="str">
        <f t="shared" si="340"/>
        <v>Lançar Preço Coluna (A) Faixa 1</v>
      </c>
      <c r="L1180" s="40" t="str">
        <f t="shared" si="341"/>
        <v>Lançar Preço Coluna (B) Faixa 1</v>
      </c>
      <c r="M1180" s="40" t="str">
        <f t="shared" si="342"/>
        <v>Lançar Preço Coluna (C) Faixa 1</v>
      </c>
      <c r="N1180" s="40" t="str">
        <f t="shared" si="343"/>
        <v>Lançar Preço Coluna (D) Faixa 1</v>
      </c>
      <c r="O1180" s="33"/>
      <c r="P1180" s="36" t="str">
        <f>IF(F1180&lt;&gt;"",IF(I1180=TRUE,"Preços OK na Faixa 12","ERRO Preços na Faixa 12"),"Lançar Preços na Faixa 12")</f>
        <v>Lançar Preços na Faixa 12</v>
      </c>
    </row>
    <row r="1181" spans="1:16" ht="26.25" thickBot="1">
      <c r="A1181" s="46">
        <v>13</v>
      </c>
      <c r="B1181" s="47" t="s">
        <v>172</v>
      </c>
      <c r="C1181" s="48"/>
      <c r="D1181" s="48"/>
      <c r="E1181" s="80"/>
      <c r="F1181" s="80"/>
      <c r="G1181" s="49">
        <f t="shared" si="338"/>
        <v>0</v>
      </c>
      <c r="H1181" s="107">
        <f>SUM(G1169:G1181)</f>
        <v>0</v>
      </c>
      <c r="I1181" s="51" t="str">
        <f t="shared" si="339"/>
        <v/>
      </c>
      <c r="J1181" s="4"/>
      <c r="K1181" s="40" t="str">
        <f t="shared" si="340"/>
        <v>Lançar Preço Coluna (A) Faixa 1</v>
      </c>
      <c r="L1181" s="40" t="str">
        <f t="shared" si="341"/>
        <v>Lançar Preço Coluna (B) Faixa 1</v>
      </c>
      <c r="M1181" s="40" t="str">
        <f t="shared" si="342"/>
        <v>Lançar Preço Coluna (C) Faixa 1</v>
      </c>
      <c r="N1181" s="40" t="str">
        <f t="shared" si="343"/>
        <v>Lançar Preço Coluna (D) Faixa 1</v>
      </c>
      <c r="O1181" s="39"/>
      <c r="P1181" s="36" t="str">
        <f>IF(F1181&lt;&gt;"",IF(I1181=TRUE,"Preços OK na Faixa 13","ERRO Preços na Faixa 13"),"Lançar Preços na Faixa 13")</f>
        <v>Lançar Preços na Faixa 13</v>
      </c>
    </row>
    <row r="1182" spans="1:16" ht="13.5" thickBot="1">
      <c r="H1182" s="108"/>
      <c r="K1182" s="35"/>
      <c r="L1182" s="35"/>
      <c r="M1182" s="35"/>
      <c r="N1182" s="35"/>
      <c r="O1182" s="35"/>
      <c r="P1182" s="42"/>
    </row>
    <row r="1183" spans="1:16" s="63" customFormat="1" ht="30.75" customHeight="1" thickBot="1">
      <c r="A1183" s="120" t="s">
        <v>133</v>
      </c>
      <c r="B1183" s="121"/>
      <c r="C1183" s="121"/>
      <c r="D1183" s="121"/>
      <c r="E1183" s="122"/>
      <c r="F1183" s="122"/>
      <c r="G1183" s="123"/>
      <c r="H1183" s="104"/>
      <c r="I1183" s="59"/>
      <c r="J1183" s="60"/>
      <c r="K1183" s="145" t="s">
        <v>50</v>
      </c>
      <c r="L1183" s="145"/>
      <c r="M1183" s="145"/>
      <c r="N1183" s="145"/>
      <c r="O1183" s="61"/>
      <c r="P1183" s="147" t="s">
        <v>51</v>
      </c>
    </row>
    <row r="1184" spans="1:16" ht="39.75" customHeight="1" thickBot="1">
      <c r="A1184" s="156" t="s">
        <v>192</v>
      </c>
      <c r="B1184" s="157"/>
      <c r="C1184" s="157"/>
      <c r="D1184" s="157"/>
      <c r="E1184" s="157"/>
      <c r="F1184" s="157"/>
      <c r="G1184" s="158"/>
      <c r="H1184" s="105"/>
      <c r="I1184" s="51"/>
      <c r="J1184" s="4"/>
      <c r="K1184" s="145"/>
      <c r="L1184" s="145"/>
      <c r="M1184" s="145"/>
      <c r="N1184" s="145"/>
      <c r="O1184" s="18"/>
      <c r="P1184" s="147"/>
    </row>
    <row r="1185" spans="1:16" ht="13.5" customHeight="1" thickBot="1">
      <c r="A1185" s="127" t="s">
        <v>37</v>
      </c>
      <c r="B1185" s="127" t="s">
        <v>36</v>
      </c>
      <c r="C1185" s="130" t="s">
        <v>45</v>
      </c>
      <c r="D1185" s="131"/>
      <c r="E1185" s="131"/>
      <c r="F1185" s="132"/>
      <c r="G1185" s="133" t="s">
        <v>89</v>
      </c>
      <c r="H1185" s="106"/>
      <c r="I1185" s="51"/>
      <c r="J1185" s="4"/>
      <c r="K1185" s="145"/>
      <c r="L1185" s="145"/>
      <c r="M1185" s="145"/>
      <c r="N1185" s="145"/>
      <c r="O1185" s="18"/>
      <c r="P1185" s="147"/>
    </row>
    <row r="1186" spans="1:16" ht="13.5" customHeight="1" thickBot="1">
      <c r="A1186" s="128"/>
      <c r="B1186" s="128"/>
      <c r="C1186" s="21" t="s">
        <v>41</v>
      </c>
      <c r="D1186" s="20" t="s">
        <v>42</v>
      </c>
      <c r="E1186" s="191"/>
      <c r="F1186" s="191"/>
      <c r="G1186" s="134"/>
      <c r="H1186" s="106"/>
      <c r="I1186" s="51"/>
      <c r="J1186" s="4"/>
      <c r="K1186" s="145"/>
      <c r="L1186" s="145"/>
      <c r="M1186" s="145"/>
      <c r="N1186" s="145"/>
      <c r="O1186" s="18"/>
      <c r="P1186" s="147"/>
    </row>
    <row r="1187" spans="1:16" ht="39" customHeight="1" thickBot="1">
      <c r="A1187" s="129"/>
      <c r="B1187" s="129"/>
      <c r="C1187" s="43" t="s">
        <v>87</v>
      </c>
      <c r="D1187" s="44" t="s">
        <v>47</v>
      </c>
      <c r="E1187" s="192"/>
      <c r="F1187" s="192"/>
      <c r="G1187" s="135"/>
      <c r="H1187" s="106"/>
      <c r="I1187" s="51"/>
      <c r="J1187" s="4"/>
      <c r="K1187" s="146"/>
      <c r="L1187" s="146"/>
      <c r="M1187" s="146"/>
      <c r="N1187" s="146"/>
      <c r="O1187" s="32"/>
      <c r="P1187" s="148"/>
    </row>
    <row r="1188" spans="1:16" ht="25.5">
      <c r="A1188" s="8">
        <v>1</v>
      </c>
      <c r="B1188" s="96" t="s">
        <v>160</v>
      </c>
      <c r="C1188" s="19"/>
      <c r="D1188" s="19"/>
      <c r="E1188" s="79"/>
      <c r="F1188" s="79"/>
      <c r="G1188" s="10">
        <f t="shared" ref="G1188:G1200" si="344">SUM(C1188:D1188)</f>
        <v>0</v>
      </c>
      <c r="H1188" s="107"/>
      <c r="I1188" s="51" t="str">
        <f t="shared" ref="I1188:I1200" si="345">IF(C1188&lt;&gt;0,AND(D1188&lt;C1188,E1188&lt;D1188,F1188&lt;E1188),"")</f>
        <v/>
      </c>
      <c r="J1188" s="4"/>
      <c r="K1188" s="40" t="str">
        <f>IF(C1188&lt;&gt;0,IF(AND(C1188&lt;C1169),"Preço Ok Coluna (A) Faixa 1","ERRO Preço Coluna (A) Faixa 1"),"Lançar Preço Coluna (A) Faixa 1")</f>
        <v>Lançar Preço Coluna (A) Faixa 1</v>
      </c>
      <c r="L1188" s="40" t="str">
        <f>IF(D1188&lt;&gt;0,IF(AND(D1188&lt;D1169),"Preço Ok Coluna (B) Faixa 1","ERRO Preço Coluna (B) Faixa 1"),"Lançar Preço Coluna (B) Faixa 1")</f>
        <v>Lançar Preço Coluna (B) Faixa 1</v>
      </c>
      <c r="M1188" s="40" t="str">
        <f>IF(E1188&lt;&gt;0,IF(AND(E1188&lt;E1169),"Preço Ok Coluna (C) Faixa 1","ERRO Preço Coluna (C) Faixa 1"),"Lançar Preço Coluna (C) Faixa 1")</f>
        <v>Lançar Preço Coluna (C) Faixa 1</v>
      </c>
      <c r="N1188" s="40" t="str">
        <f>IF(F1188&lt;&gt;0,IF(AND(F1188&lt;F1169),"Preço Ok Coluna (D) Faixa 1","ERRO Preço Coluna (D) Faixa 1"),"Lançar Preço Coluna (D) Faixa 1")</f>
        <v>Lançar Preço Coluna (D) Faixa 1</v>
      </c>
      <c r="O1188" s="40"/>
      <c r="P1188" s="31" t="str">
        <f>IF(F1188&lt;&gt;"",IF(I1188=TRUE,"Preços OK na Faixa 1","ERRO Preços na Faixa 1"),"Lançar Preços na Faixa 1")</f>
        <v>Lançar Preços na Faixa 1</v>
      </c>
    </row>
    <row r="1189" spans="1:16" ht="25.5">
      <c r="A1189" s="11">
        <v>2</v>
      </c>
      <c r="B1189" s="12" t="s">
        <v>161</v>
      </c>
      <c r="C1189" s="19"/>
      <c r="D1189" s="19"/>
      <c r="E1189" s="79"/>
      <c r="F1189" s="79"/>
      <c r="G1189" s="10">
        <f t="shared" si="344"/>
        <v>0</v>
      </c>
      <c r="H1189" s="107"/>
      <c r="I1189" s="51" t="str">
        <f t="shared" si="345"/>
        <v/>
      </c>
      <c r="J1189" s="4"/>
      <c r="K1189" s="40" t="str">
        <f>IF(C1189&lt;&gt;0,IF(AND(C1189&lt;C1170),"Preço Ok Coluna (A) Faixa 1","ERRO Preço Coluna (A) Faixa 1"),"Lançar Preço Coluna (A) Faixa 1")</f>
        <v>Lançar Preço Coluna (A) Faixa 1</v>
      </c>
      <c r="L1189" s="40" t="str">
        <f>IF(D1189&lt;&gt;0,IF(AND(D1189&lt;D1170),"Preço Ok Coluna (B) Faixa 1","ERRO Preço Coluna (B) Faixa 1"),"Lançar Preço Coluna (B) Faixa 1")</f>
        <v>Lançar Preço Coluna (B) Faixa 1</v>
      </c>
      <c r="M1189" s="40" t="str">
        <f>IF(E1189&lt;&gt;0,IF(AND(E1189&lt;E1170),"Preço Ok Coluna (C) Faixa 1","ERRO Preço Coluna (C) Faixa 1"),"Lançar Preço Coluna (C) Faixa 1")</f>
        <v>Lançar Preço Coluna (C) Faixa 1</v>
      </c>
      <c r="N1189" s="40" t="str">
        <f>IF(F1189&lt;&gt;0,IF(AND(F1189&lt;F1170),"Preço Ok Coluna (D) Faixa 1","ERRO Preço Coluna (D) Faixa 1"),"Lançar Preço Coluna (D) Faixa 1")</f>
        <v>Lançar Preço Coluna (D) Faixa 1</v>
      </c>
      <c r="O1189" s="33"/>
      <c r="P1189" s="31" t="str">
        <f>IF(F1189&lt;&gt;"",IF(I1189=TRUE,"Preços OK na Faixa 2","ERRO Preços na Faixa 2"),"Lançar Preços na Faixa 2")</f>
        <v>Lançar Preços na Faixa 2</v>
      </c>
    </row>
    <row r="1190" spans="1:16" ht="25.5">
      <c r="A1190" s="11">
        <v>3</v>
      </c>
      <c r="B1190" s="12" t="s">
        <v>162</v>
      </c>
      <c r="C1190" s="19"/>
      <c r="D1190" s="19"/>
      <c r="E1190" s="79"/>
      <c r="F1190" s="79"/>
      <c r="G1190" s="10">
        <f t="shared" si="344"/>
        <v>0</v>
      </c>
      <c r="H1190" s="107"/>
      <c r="I1190" s="51" t="str">
        <f t="shared" si="345"/>
        <v/>
      </c>
      <c r="J1190" s="4"/>
      <c r="K1190" s="40" t="str">
        <f t="shared" ref="K1190:K1200" si="346">IF(C1190&lt;&gt;0,IF(AND(C1190&lt;C1171),"Preço Ok Coluna (A) Faixa 1","ERRO Preço Coluna (A) Faixa 1"),"Lançar Preço Coluna (A) Faixa 1")</f>
        <v>Lançar Preço Coluna (A) Faixa 1</v>
      </c>
      <c r="L1190" s="40" t="str">
        <f t="shared" ref="L1190:L1200" si="347">IF(D1190&lt;&gt;0,IF(AND(D1190&lt;D1171),"Preço Ok Coluna (B) Faixa 1","ERRO Preço Coluna (B) Faixa 1"),"Lançar Preço Coluna (B) Faixa 1")</f>
        <v>Lançar Preço Coluna (B) Faixa 1</v>
      </c>
      <c r="M1190" s="40" t="str">
        <f t="shared" ref="M1190:M1200" si="348">IF(E1190&lt;&gt;0,IF(AND(E1190&lt;E1171),"Preço Ok Coluna (C) Faixa 1","ERRO Preço Coluna (C) Faixa 1"),"Lançar Preço Coluna (C) Faixa 1")</f>
        <v>Lançar Preço Coluna (C) Faixa 1</v>
      </c>
      <c r="N1190" s="40" t="str">
        <f t="shared" ref="N1190:N1200" si="349">IF(F1190&lt;&gt;0,IF(AND(F1190&lt;F1171),"Preço Ok Coluna (D) Faixa 1","ERRO Preço Coluna (D) Faixa 1"),"Lançar Preço Coluna (D) Faixa 1")</f>
        <v>Lançar Preço Coluna (D) Faixa 1</v>
      </c>
      <c r="O1190" s="33"/>
      <c r="P1190" s="31" t="str">
        <f>IF(F1190&lt;&gt;"",IF(I1190=TRUE,"Preços OK na Faixa 3","ERRO Preços na Faixa 3"),"Lançar Preços na Faixa 3")</f>
        <v>Lançar Preços na Faixa 3</v>
      </c>
    </row>
    <row r="1191" spans="1:16" ht="25.5">
      <c r="A1191" s="11">
        <v>4</v>
      </c>
      <c r="B1191" s="12" t="s">
        <v>163</v>
      </c>
      <c r="C1191" s="19"/>
      <c r="D1191" s="19"/>
      <c r="E1191" s="79"/>
      <c r="F1191" s="79"/>
      <c r="G1191" s="10">
        <f t="shared" si="344"/>
        <v>0</v>
      </c>
      <c r="H1191" s="107"/>
      <c r="I1191" s="51" t="str">
        <f t="shared" si="345"/>
        <v/>
      </c>
      <c r="J1191" s="4"/>
      <c r="K1191" s="40" t="str">
        <f t="shared" si="346"/>
        <v>Lançar Preço Coluna (A) Faixa 1</v>
      </c>
      <c r="L1191" s="40" t="str">
        <f t="shared" si="347"/>
        <v>Lançar Preço Coluna (B) Faixa 1</v>
      </c>
      <c r="M1191" s="40" t="str">
        <f t="shared" si="348"/>
        <v>Lançar Preço Coluna (C) Faixa 1</v>
      </c>
      <c r="N1191" s="40" t="str">
        <f t="shared" si="349"/>
        <v>Lançar Preço Coluna (D) Faixa 1</v>
      </c>
      <c r="O1191" s="33"/>
      <c r="P1191" s="31" t="str">
        <f>IF(F1191&lt;&gt;"",IF(I1191=TRUE,"Preços OK na Faixa 4","ERRO Preços na Faixa 4"),"Lançar Preços na Faixa 4")</f>
        <v>Lançar Preços na Faixa 4</v>
      </c>
    </row>
    <row r="1192" spans="1:16" ht="25.5">
      <c r="A1192" s="14">
        <v>5</v>
      </c>
      <c r="B1192" s="15" t="s">
        <v>164</v>
      </c>
      <c r="C1192" s="19"/>
      <c r="D1192" s="19"/>
      <c r="E1192" s="79"/>
      <c r="F1192" s="79"/>
      <c r="G1192" s="10">
        <f t="shared" si="344"/>
        <v>0</v>
      </c>
      <c r="H1192" s="107"/>
      <c r="I1192" s="51" t="str">
        <f t="shared" si="345"/>
        <v/>
      </c>
      <c r="J1192" s="18"/>
      <c r="K1192" s="40" t="str">
        <f t="shared" si="346"/>
        <v>Lançar Preço Coluna (A) Faixa 1</v>
      </c>
      <c r="L1192" s="40" t="str">
        <f t="shared" si="347"/>
        <v>Lançar Preço Coluna (B) Faixa 1</v>
      </c>
      <c r="M1192" s="40" t="str">
        <f t="shared" si="348"/>
        <v>Lançar Preço Coluna (C) Faixa 1</v>
      </c>
      <c r="N1192" s="40" t="str">
        <f t="shared" si="349"/>
        <v>Lançar Preço Coluna (D) Faixa 1</v>
      </c>
      <c r="O1192" s="33"/>
      <c r="P1192" s="31" t="str">
        <f>IF(F1192&lt;&gt;"",IF(I1192=TRUE,"Preços OK na Faixa 5","ERRO Preços na Faixa 5"),"Lançar Preços na Faixa 5")</f>
        <v>Lançar Preços na Faixa 5</v>
      </c>
    </row>
    <row r="1193" spans="1:16" ht="25.5">
      <c r="A1193" s="11">
        <v>6</v>
      </c>
      <c r="B1193" s="12" t="s">
        <v>165</v>
      </c>
      <c r="C1193" s="19"/>
      <c r="D1193" s="19"/>
      <c r="E1193" s="79"/>
      <c r="F1193" s="79"/>
      <c r="G1193" s="10">
        <f t="shared" si="344"/>
        <v>0</v>
      </c>
      <c r="H1193" s="107"/>
      <c r="I1193" s="51" t="str">
        <f t="shared" si="345"/>
        <v/>
      </c>
      <c r="J1193" s="4"/>
      <c r="K1193" s="40" t="str">
        <f t="shared" si="346"/>
        <v>Lançar Preço Coluna (A) Faixa 1</v>
      </c>
      <c r="L1193" s="40" t="str">
        <f t="shared" si="347"/>
        <v>Lançar Preço Coluna (B) Faixa 1</v>
      </c>
      <c r="M1193" s="40" t="str">
        <f t="shared" si="348"/>
        <v>Lançar Preço Coluna (C) Faixa 1</v>
      </c>
      <c r="N1193" s="40" t="str">
        <f t="shared" si="349"/>
        <v>Lançar Preço Coluna (D) Faixa 1</v>
      </c>
      <c r="O1193" s="33"/>
      <c r="P1193" s="31" t="str">
        <f>IF(F1193&lt;&gt;"",IF(I1193=TRUE,"Preços OK na Faixa 6","ERRO Preços na Faixa 6"),"Lançar Preços na Faixa 6")</f>
        <v>Lançar Preços na Faixa 6</v>
      </c>
    </row>
    <row r="1194" spans="1:16" ht="25.5">
      <c r="A1194" s="11">
        <v>7</v>
      </c>
      <c r="B1194" s="12" t="s">
        <v>166</v>
      </c>
      <c r="C1194" s="19"/>
      <c r="D1194" s="19"/>
      <c r="E1194" s="79"/>
      <c r="F1194" s="79"/>
      <c r="G1194" s="10">
        <f t="shared" si="344"/>
        <v>0</v>
      </c>
      <c r="H1194" s="107"/>
      <c r="I1194" s="51" t="str">
        <f t="shared" si="345"/>
        <v/>
      </c>
      <c r="J1194" s="4"/>
      <c r="K1194" s="40" t="str">
        <f t="shared" si="346"/>
        <v>Lançar Preço Coluna (A) Faixa 1</v>
      </c>
      <c r="L1194" s="40" t="str">
        <f t="shared" si="347"/>
        <v>Lançar Preço Coluna (B) Faixa 1</v>
      </c>
      <c r="M1194" s="40" t="str">
        <f t="shared" si="348"/>
        <v>Lançar Preço Coluna (C) Faixa 1</v>
      </c>
      <c r="N1194" s="40" t="str">
        <f t="shared" si="349"/>
        <v>Lançar Preço Coluna (D) Faixa 1</v>
      </c>
      <c r="O1194" s="33"/>
      <c r="P1194" s="31" t="str">
        <f>IF(F1194&lt;&gt;"",IF(I1194=TRUE,"Preços OK na Faixa 7","ERRO Preços na Faixa 7"),"Lançar Preços na Faixa 7")</f>
        <v>Lançar Preços na Faixa 7</v>
      </c>
    </row>
    <row r="1195" spans="1:16" ht="25.5">
      <c r="A1195" s="11">
        <v>8</v>
      </c>
      <c r="B1195" s="12" t="s">
        <v>167</v>
      </c>
      <c r="C1195" s="19"/>
      <c r="D1195" s="19"/>
      <c r="E1195" s="79"/>
      <c r="F1195" s="79"/>
      <c r="G1195" s="10">
        <f t="shared" si="344"/>
        <v>0</v>
      </c>
      <c r="H1195" s="107"/>
      <c r="I1195" s="51" t="str">
        <f t="shared" si="345"/>
        <v/>
      </c>
      <c r="J1195" s="4"/>
      <c r="K1195" s="40" t="str">
        <f t="shared" si="346"/>
        <v>Lançar Preço Coluna (A) Faixa 1</v>
      </c>
      <c r="L1195" s="40" t="str">
        <f t="shared" si="347"/>
        <v>Lançar Preço Coluna (B) Faixa 1</v>
      </c>
      <c r="M1195" s="40" t="str">
        <f t="shared" si="348"/>
        <v>Lançar Preço Coluna (C) Faixa 1</v>
      </c>
      <c r="N1195" s="40" t="str">
        <f t="shared" si="349"/>
        <v>Lançar Preço Coluna (D) Faixa 1</v>
      </c>
      <c r="O1195" s="33"/>
      <c r="P1195" s="31" t="str">
        <f>IF(F1195&lt;&gt;"",IF(I1195=TRUE,"Preços OK na Faixa 8","ERRO Preços na Faixa 8"),"Lançar Preços na Faixa 8")</f>
        <v>Lançar Preços na Faixa 8</v>
      </c>
    </row>
    <row r="1196" spans="1:16" ht="25.5">
      <c r="A1196" s="11">
        <v>9</v>
      </c>
      <c r="B1196" s="12" t="s">
        <v>168</v>
      </c>
      <c r="C1196" s="19"/>
      <c r="D1196" s="19"/>
      <c r="E1196" s="79"/>
      <c r="F1196" s="79"/>
      <c r="G1196" s="10">
        <f t="shared" si="344"/>
        <v>0</v>
      </c>
      <c r="H1196" s="107"/>
      <c r="I1196" s="51" t="str">
        <f t="shared" si="345"/>
        <v/>
      </c>
      <c r="J1196" s="4"/>
      <c r="K1196" s="40" t="str">
        <f t="shared" si="346"/>
        <v>Lançar Preço Coluna (A) Faixa 1</v>
      </c>
      <c r="L1196" s="40" t="str">
        <f t="shared" si="347"/>
        <v>Lançar Preço Coluna (B) Faixa 1</v>
      </c>
      <c r="M1196" s="40" t="str">
        <f t="shared" si="348"/>
        <v>Lançar Preço Coluna (C) Faixa 1</v>
      </c>
      <c r="N1196" s="40" t="str">
        <f t="shared" si="349"/>
        <v>Lançar Preço Coluna (D) Faixa 1</v>
      </c>
      <c r="O1196" s="33"/>
      <c r="P1196" s="31" t="str">
        <f>IF(F1196&lt;&gt;"",IF(I1196=TRUE,"Preços OK na Faixa 9","ERRO Preços na Faixa 9"),"Lançar Preços na Faixa 9")</f>
        <v>Lançar Preços na Faixa 9</v>
      </c>
    </row>
    <row r="1197" spans="1:16" ht="25.5">
      <c r="A1197" s="11">
        <v>10</v>
      </c>
      <c r="B1197" s="12" t="s">
        <v>169</v>
      </c>
      <c r="C1197" s="19"/>
      <c r="D1197" s="19"/>
      <c r="E1197" s="79"/>
      <c r="F1197" s="79"/>
      <c r="G1197" s="10">
        <f t="shared" si="344"/>
        <v>0</v>
      </c>
      <c r="H1197" s="107"/>
      <c r="I1197" s="51" t="str">
        <f t="shared" si="345"/>
        <v/>
      </c>
      <c r="J1197" s="4"/>
      <c r="K1197" s="40" t="str">
        <f t="shared" si="346"/>
        <v>Lançar Preço Coluna (A) Faixa 1</v>
      </c>
      <c r="L1197" s="40" t="str">
        <f t="shared" si="347"/>
        <v>Lançar Preço Coluna (B) Faixa 1</v>
      </c>
      <c r="M1197" s="40" t="str">
        <f t="shared" si="348"/>
        <v>Lançar Preço Coluna (C) Faixa 1</v>
      </c>
      <c r="N1197" s="40" t="str">
        <f t="shared" si="349"/>
        <v>Lançar Preço Coluna (D) Faixa 1</v>
      </c>
      <c r="O1197" s="33"/>
      <c r="P1197" s="31" t="str">
        <f>IF(F1197&lt;&gt;"",IF(I1197=TRUE,"Preços OK na Faixa 10","ERRO Preços na Faixa 10"),"Lançar Preços na Faixa 10")</f>
        <v>Lançar Preços na Faixa 10</v>
      </c>
    </row>
    <row r="1198" spans="1:16" ht="25.5">
      <c r="A1198" s="11">
        <v>11</v>
      </c>
      <c r="B1198" s="12" t="s">
        <v>170</v>
      </c>
      <c r="C1198" s="19"/>
      <c r="D1198" s="19"/>
      <c r="E1198" s="79"/>
      <c r="F1198" s="79"/>
      <c r="G1198" s="10">
        <f t="shared" si="344"/>
        <v>0</v>
      </c>
      <c r="H1198" s="107"/>
      <c r="I1198" s="51" t="str">
        <f t="shared" si="345"/>
        <v/>
      </c>
      <c r="J1198" s="4"/>
      <c r="K1198" s="40" t="str">
        <f t="shared" si="346"/>
        <v>Lançar Preço Coluna (A) Faixa 1</v>
      </c>
      <c r="L1198" s="40" t="str">
        <f t="shared" si="347"/>
        <v>Lançar Preço Coluna (B) Faixa 1</v>
      </c>
      <c r="M1198" s="40" t="str">
        <f t="shared" si="348"/>
        <v>Lançar Preço Coluna (C) Faixa 1</v>
      </c>
      <c r="N1198" s="40" t="str">
        <f t="shared" si="349"/>
        <v>Lançar Preço Coluna (D) Faixa 1</v>
      </c>
      <c r="O1198" s="33"/>
      <c r="P1198" s="31" t="str">
        <f>IF(F1198&lt;&gt;"",IF(I1198=TRUE,"Preços OK na Faixa 11","ERRO Preços na Faixa 11"),"Lançar Preços na Faixa 11")</f>
        <v>Lançar Preços na Faixa 11</v>
      </c>
    </row>
    <row r="1199" spans="1:16" ht="25.5">
      <c r="A1199" s="11">
        <v>12</v>
      </c>
      <c r="B1199" s="12" t="s">
        <v>171</v>
      </c>
      <c r="C1199" s="19"/>
      <c r="D1199" s="19"/>
      <c r="E1199" s="79"/>
      <c r="F1199" s="79"/>
      <c r="G1199" s="10">
        <f t="shared" si="344"/>
        <v>0</v>
      </c>
      <c r="H1199" s="107"/>
      <c r="I1199" s="51" t="str">
        <f t="shared" si="345"/>
        <v/>
      </c>
      <c r="J1199" s="4"/>
      <c r="K1199" s="40" t="str">
        <f t="shared" si="346"/>
        <v>Lançar Preço Coluna (A) Faixa 1</v>
      </c>
      <c r="L1199" s="40" t="str">
        <f t="shared" si="347"/>
        <v>Lançar Preço Coluna (B) Faixa 1</v>
      </c>
      <c r="M1199" s="40" t="str">
        <f t="shared" si="348"/>
        <v>Lançar Preço Coluna (C) Faixa 1</v>
      </c>
      <c r="N1199" s="40" t="str">
        <f t="shared" si="349"/>
        <v>Lançar Preço Coluna (D) Faixa 1</v>
      </c>
      <c r="O1199" s="33"/>
      <c r="P1199" s="36" t="str">
        <f>IF(F1199&lt;&gt;"",IF(I1199=TRUE,"Preços OK na Faixa 12","ERRO Preços na Faixa 12"),"Lançar Preços na Faixa 12")</f>
        <v>Lançar Preços na Faixa 12</v>
      </c>
    </row>
    <row r="1200" spans="1:16" ht="26.25" thickBot="1">
      <c r="A1200" s="46">
        <v>13</v>
      </c>
      <c r="B1200" s="47" t="s">
        <v>172</v>
      </c>
      <c r="C1200" s="48"/>
      <c r="D1200" s="48"/>
      <c r="E1200" s="80"/>
      <c r="F1200" s="80"/>
      <c r="G1200" s="49">
        <f t="shared" si="344"/>
        <v>0</v>
      </c>
      <c r="H1200" s="107">
        <f>SUM(G1188:G1200)</f>
        <v>0</v>
      </c>
      <c r="I1200" s="51" t="str">
        <f t="shared" si="345"/>
        <v/>
      </c>
      <c r="J1200" s="4"/>
      <c r="K1200" s="40" t="str">
        <f t="shared" si="346"/>
        <v>Lançar Preço Coluna (A) Faixa 1</v>
      </c>
      <c r="L1200" s="40" t="str">
        <f t="shared" si="347"/>
        <v>Lançar Preço Coluna (B) Faixa 1</v>
      </c>
      <c r="M1200" s="40" t="str">
        <f t="shared" si="348"/>
        <v>Lançar Preço Coluna (C) Faixa 1</v>
      </c>
      <c r="N1200" s="40" t="str">
        <f t="shared" si="349"/>
        <v>Lançar Preço Coluna (D) Faixa 1</v>
      </c>
      <c r="O1200" s="39"/>
      <c r="P1200" s="36" t="str">
        <f>IF(F1200&lt;&gt;"",IF(I1200=TRUE,"Preços OK na Faixa 13","ERRO Preços na Faixa 13"),"Lançar Preços na Faixa 13")</f>
        <v>Lançar Preços na Faixa 13</v>
      </c>
    </row>
    <row r="1201" spans="1:16" ht="13.5" thickBot="1">
      <c r="H1201" s="108"/>
      <c r="K1201" s="35"/>
      <c r="L1201" s="35"/>
      <c r="M1201" s="35"/>
      <c r="N1201" s="35"/>
      <c r="O1201" s="35"/>
      <c r="P1201" s="42"/>
    </row>
    <row r="1202" spans="1:16" s="63" customFormat="1" ht="30.75" customHeight="1" thickBot="1">
      <c r="A1202" s="120" t="s">
        <v>134</v>
      </c>
      <c r="B1202" s="121"/>
      <c r="C1202" s="121"/>
      <c r="D1202" s="121"/>
      <c r="E1202" s="122"/>
      <c r="F1202" s="122"/>
      <c r="G1202" s="123"/>
      <c r="H1202" s="104"/>
      <c r="I1202" s="59"/>
      <c r="J1202" s="60"/>
      <c r="K1202" s="145" t="s">
        <v>50</v>
      </c>
      <c r="L1202" s="145"/>
      <c r="M1202" s="145"/>
      <c r="N1202" s="145"/>
      <c r="O1202" s="61"/>
      <c r="P1202" s="147" t="s">
        <v>51</v>
      </c>
    </row>
    <row r="1203" spans="1:16" ht="39.75" customHeight="1" thickBot="1">
      <c r="A1203" s="124" t="s">
        <v>187</v>
      </c>
      <c r="B1203" s="125"/>
      <c r="C1203" s="125"/>
      <c r="D1203" s="125"/>
      <c r="E1203" s="125"/>
      <c r="F1203" s="125"/>
      <c r="G1203" s="126"/>
      <c r="H1203" s="105"/>
      <c r="I1203" s="51"/>
      <c r="J1203" s="4"/>
      <c r="K1203" s="145"/>
      <c r="L1203" s="145"/>
      <c r="M1203" s="145"/>
      <c r="N1203" s="145"/>
      <c r="O1203" s="18"/>
      <c r="P1203" s="147"/>
    </row>
    <row r="1204" spans="1:16" ht="13.5" customHeight="1" thickBot="1">
      <c r="A1204" s="127" t="s">
        <v>37</v>
      </c>
      <c r="B1204" s="127" t="s">
        <v>36</v>
      </c>
      <c r="C1204" s="130" t="s">
        <v>45</v>
      </c>
      <c r="D1204" s="131"/>
      <c r="E1204" s="131"/>
      <c r="F1204" s="132"/>
      <c r="G1204" s="133" t="s">
        <v>89</v>
      </c>
      <c r="H1204" s="106"/>
      <c r="I1204" s="51"/>
      <c r="J1204" s="4"/>
      <c r="K1204" s="145"/>
      <c r="L1204" s="145"/>
      <c r="M1204" s="145"/>
      <c r="N1204" s="145"/>
      <c r="O1204" s="18"/>
      <c r="P1204" s="147"/>
    </row>
    <row r="1205" spans="1:16" ht="13.5" customHeight="1" thickBot="1">
      <c r="A1205" s="128"/>
      <c r="B1205" s="128"/>
      <c r="C1205" s="21" t="s">
        <v>41</v>
      </c>
      <c r="D1205" s="20" t="s">
        <v>42</v>
      </c>
      <c r="E1205" s="191"/>
      <c r="F1205" s="191"/>
      <c r="G1205" s="134"/>
      <c r="H1205" s="106"/>
      <c r="I1205" s="51"/>
      <c r="J1205" s="4"/>
      <c r="K1205" s="145"/>
      <c r="L1205" s="145"/>
      <c r="M1205" s="145"/>
      <c r="N1205" s="145"/>
      <c r="O1205" s="18"/>
      <c r="P1205" s="147"/>
    </row>
    <row r="1206" spans="1:16" ht="39" customHeight="1" thickBot="1">
      <c r="A1206" s="129"/>
      <c r="B1206" s="129"/>
      <c r="C1206" s="43" t="s">
        <v>87</v>
      </c>
      <c r="D1206" s="44" t="s">
        <v>47</v>
      </c>
      <c r="E1206" s="192"/>
      <c r="F1206" s="192"/>
      <c r="G1206" s="135"/>
      <c r="H1206" s="106"/>
      <c r="I1206" s="51"/>
      <c r="J1206" s="4"/>
      <c r="K1206" s="146"/>
      <c r="L1206" s="146"/>
      <c r="M1206" s="146"/>
      <c r="N1206" s="146"/>
      <c r="O1206" s="32"/>
      <c r="P1206" s="148"/>
    </row>
    <row r="1207" spans="1:16" ht="25.5">
      <c r="A1207" s="8">
        <v>1</v>
      </c>
      <c r="B1207" s="96" t="s">
        <v>160</v>
      </c>
      <c r="C1207" s="19"/>
      <c r="D1207" s="19"/>
      <c r="E1207" s="79"/>
      <c r="F1207" s="79"/>
      <c r="G1207" s="10">
        <f t="shared" ref="G1207:G1219" si="350">SUM(C1207:D1207)</f>
        <v>0</v>
      </c>
      <c r="H1207" s="107"/>
      <c r="I1207" s="51" t="str">
        <f t="shared" ref="I1207:I1219" si="351">IF(C1207&lt;&gt;0,AND(D1207&lt;C1207,E1207&lt;D1207,F1207&lt;E1207),"")</f>
        <v/>
      </c>
      <c r="J1207" s="4"/>
      <c r="K1207" s="40" t="str">
        <f>IF(C1207&lt;&gt;0,IF(AND(C1207&lt;C1188),"Preço Ok Coluna (A) Faixa 1","ERRO Preço Coluna (A) Faixa 1"),"Lançar Preço Coluna (A) Faixa 1")</f>
        <v>Lançar Preço Coluna (A) Faixa 1</v>
      </c>
      <c r="L1207" s="40" t="str">
        <f>IF(D1207&lt;&gt;0,IF(AND(D1207&lt;D1188),"Preço Ok Coluna (B) Faixa 1","ERRO Preço Coluna (B) Faixa 1"),"Lançar Preço Coluna (B) Faixa 1")</f>
        <v>Lançar Preço Coluna (B) Faixa 1</v>
      </c>
      <c r="M1207" s="40" t="str">
        <f>IF(E1207&lt;&gt;0,IF(AND(E1207&lt;E1188),"Preço Ok Coluna (C) Faixa 1","ERRO Preço Coluna (C) Faixa 1"),"Lançar Preço Coluna (C) Faixa 1")</f>
        <v>Lançar Preço Coluna (C) Faixa 1</v>
      </c>
      <c r="N1207" s="40" t="str">
        <f>IF(F1207&lt;&gt;0,IF(AND(F1207&lt;F1188),"Preço Ok Coluna (D) Faixa 1","ERRO Preço Coluna (D) Faixa 1"),"Lançar Preço Coluna (D) Faixa 1")</f>
        <v>Lançar Preço Coluna (D) Faixa 1</v>
      </c>
      <c r="O1207" s="40"/>
      <c r="P1207" s="31" t="str">
        <f>IF(F1207&lt;&gt;"",IF(I1207=TRUE,"Preços OK na Faixa 1","ERRO Preços na Faixa 1"),"Lançar Preços na Faixa 1")</f>
        <v>Lançar Preços na Faixa 1</v>
      </c>
    </row>
    <row r="1208" spans="1:16" ht="25.5">
      <c r="A1208" s="11">
        <v>2</v>
      </c>
      <c r="B1208" s="12" t="s">
        <v>161</v>
      </c>
      <c r="C1208" s="19"/>
      <c r="D1208" s="19"/>
      <c r="E1208" s="79"/>
      <c r="F1208" s="79"/>
      <c r="G1208" s="10">
        <f t="shared" si="350"/>
        <v>0</v>
      </c>
      <c r="H1208" s="107"/>
      <c r="I1208" s="51" t="str">
        <f t="shared" si="351"/>
        <v/>
      </c>
      <c r="J1208" s="4"/>
      <c r="K1208" s="40" t="str">
        <f>IF(C1208&lt;&gt;0,IF(AND(C1208&lt;C1189),"Preço Ok Coluna (A) Faixa 1","ERRO Preço Coluna (A) Faixa 1"),"Lançar Preço Coluna (A) Faixa 1")</f>
        <v>Lançar Preço Coluna (A) Faixa 1</v>
      </c>
      <c r="L1208" s="40" t="str">
        <f>IF(D1208&lt;&gt;0,IF(AND(D1208&lt;D1189),"Preço Ok Coluna (B) Faixa 1","ERRO Preço Coluna (B) Faixa 1"),"Lançar Preço Coluna (B) Faixa 1")</f>
        <v>Lançar Preço Coluna (B) Faixa 1</v>
      </c>
      <c r="M1208" s="40" t="str">
        <f>IF(E1208&lt;&gt;0,IF(AND(E1208&lt;E1189),"Preço Ok Coluna (C) Faixa 1","ERRO Preço Coluna (C) Faixa 1"),"Lançar Preço Coluna (C) Faixa 1")</f>
        <v>Lançar Preço Coluna (C) Faixa 1</v>
      </c>
      <c r="N1208" s="40" t="str">
        <f>IF(F1208&lt;&gt;0,IF(AND(F1208&lt;F1189),"Preço Ok Coluna (D) Faixa 1","ERRO Preço Coluna (D) Faixa 1"),"Lançar Preço Coluna (D) Faixa 1")</f>
        <v>Lançar Preço Coluna (D) Faixa 1</v>
      </c>
      <c r="O1208" s="33"/>
      <c r="P1208" s="31" t="str">
        <f>IF(F1208&lt;&gt;"",IF(I1208=TRUE,"Preços OK na Faixa 2","ERRO Preços na Faixa 2"),"Lançar Preços na Faixa 2")</f>
        <v>Lançar Preços na Faixa 2</v>
      </c>
    </row>
    <row r="1209" spans="1:16" ht="25.5">
      <c r="A1209" s="11">
        <v>3</v>
      </c>
      <c r="B1209" s="12" t="s">
        <v>162</v>
      </c>
      <c r="C1209" s="19"/>
      <c r="D1209" s="19"/>
      <c r="E1209" s="79"/>
      <c r="F1209" s="79"/>
      <c r="G1209" s="10">
        <f t="shared" si="350"/>
        <v>0</v>
      </c>
      <c r="H1209" s="107"/>
      <c r="I1209" s="51" t="str">
        <f t="shared" si="351"/>
        <v/>
      </c>
      <c r="J1209" s="4"/>
      <c r="K1209" s="40" t="str">
        <f t="shared" ref="K1209:K1219" si="352">IF(C1209&lt;&gt;0,IF(AND(C1209&lt;C1190),"Preço Ok Coluna (A) Faixa 1","ERRO Preço Coluna (A) Faixa 1"),"Lançar Preço Coluna (A) Faixa 1")</f>
        <v>Lançar Preço Coluna (A) Faixa 1</v>
      </c>
      <c r="L1209" s="40" t="str">
        <f t="shared" ref="L1209:L1219" si="353">IF(D1209&lt;&gt;0,IF(AND(D1209&lt;D1190),"Preço Ok Coluna (B) Faixa 1","ERRO Preço Coluna (B) Faixa 1"),"Lançar Preço Coluna (B) Faixa 1")</f>
        <v>Lançar Preço Coluna (B) Faixa 1</v>
      </c>
      <c r="M1209" s="40" t="str">
        <f t="shared" ref="M1209:M1219" si="354">IF(E1209&lt;&gt;0,IF(AND(E1209&lt;E1190),"Preço Ok Coluna (C) Faixa 1","ERRO Preço Coluna (C) Faixa 1"),"Lançar Preço Coluna (C) Faixa 1")</f>
        <v>Lançar Preço Coluna (C) Faixa 1</v>
      </c>
      <c r="N1209" s="40" t="str">
        <f t="shared" ref="N1209:N1219" si="355">IF(F1209&lt;&gt;0,IF(AND(F1209&lt;F1190),"Preço Ok Coluna (D) Faixa 1","ERRO Preço Coluna (D) Faixa 1"),"Lançar Preço Coluna (D) Faixa 1")</f>
        <v>Lançar Preço Coluna (D) Faixa 1</v>
      </c>
      <c r="O1209" s="33"/>
      <c r="P1209" s="31" t="str">
        <f>IF(F1209&lt;&gt;"",IF(I1209=TRUE,"Preços OK na Faixa 3","ERRO Preços na Faixa 3"),"Lançar Preços na Faixa 3")</f>
        <v>Lançar Preços na Faixa 3</v>
      </c>
    </row>
    <row r="1210" spans="1:16" ht="25.5">
      <c r="A1210" s="11">
        <v>4</v>
      </c>
      <c r="B1210" s="12" t="s">
        <v>163</v>
      </c>
      <c r="C1210" s="19"/>
      <c r="D1210" s="19"/>
      <c r="E1210" s="79"/>
      <c r="F1210" s="79"/>
      <c r="G1210" s="10">
        <f t="shared" si="350"/>
        <v>0</v>
      </c>
      <c r="H1210" s="107"/>
      <c r="I1210" s="51" t="str">
        <f t="shared" si="351"/>
        <v/>
      </c>
      <c r="J1210" s="4"/>
      <c r="K1210" s="40" t="str">
        <f t="shared" si="352"/>
        <v>Lançar Preço Coluna (A) Faixa 1</v>
      </c>
      <c r="L1210" s="40" t="str">
        <f t="shared" si="353"/>
        <v>Lançar Preço Coluna (B) Faixa 1</v>
      </c>
      <c r="M1210" s="40" t="str">
        <f t="shared" si="354"/>
        <v>Lançar Preço Coluna (C) Faixa 1</v>
      </c>
      <c r="N1210" s="40" t="str">
        <f t="shared" si="355"/>
        <v>Lançar Preço Coluna (D) Faixa 1</v>
      </c>
      <c r="O1210" s="33"/>
      <c r="P1210" s="31" t="str">
        <f>IF(F1210&lt;&gt;"",IF(I1210=TRUE,"Preços OK na Faixa 4","ERRO Preços na Faixa 4"),"Lançar Preços na Faixa 4")</f>
        <v>Lançar Preços na Faixa 4</v>
      </c>
    </row>
    <row r="1211" spans="1:16" ht="25.5">
      <c r="A1211" s="14">
        <v>5</v>
      </c>
      <c r="B1211" s="15" t="s">
        <v>164</v>
      </c>
      <c r="C1211" s="19"/>
      <c r="D1211" s="19"/>
      <c r="E1211" s="79"/>
      <c r="F1211" s="79"/>
      <c r="G1211" s="10">
        <f t="shared" si="350"/>
        <v>0</v>
      </c>
      <c r="H1211" s="107"/>
      <c r="I1211" s="51" t="str">
        <f t="shared" si="351"/>
        <v/>
      </c>
      <c r="J1211" s="18"/>
      <c r="K1211" s="40" t="str">
        <f t="shared" si="352"/>
        <v>Lançar Preço Coluna (A) Faixa 1</v>
      </c>
      <c r="L1211" s="40" t="str">
        <f t="shared" si="353"/>
        <v>Lançar Preço Coluna (B) Faixa 1</v>
      </c>
      <c r="M1211" s="40" t="str">
        <f t="shared" si="354"/>
        <v>Lançar Preço Coluna (C) Faixa 1</v>
      </c>
      <c r="N1211" s="40" t="str">
        <f t="shared" si="355"/>
        <v>Lançar Preço Coluna (D) Faixa 1</v>
      </c>
      <c r="O1211" s="33"/>
      <c r="P1211" s="31" t="str">
        <f>IF(F1211&lt;&gt;"",IF(I1211=TRUE,"Preços OK na Faixa 5","ERRO Preços na Faixa 5"),"Lançar Preços na Faixa 5")</f>
        <v>Lançar Preços na Faixa 5</v>
      </c>
    </row>
    <row r="1212" spans="1:16" ht="25.5">
      <c r="A1212" s="11">
        <v>6</v>
      </c>
      <c r="B1212" s="12" t="s">
        <v>165</v>
      </c>
      <c r="C1212" s="19"/>
      <c r="D1212" s="19"/>
      <c r="E1212" s="79"/>
      <c r="F1212" s="79"/>
      <c r="G1212" s="10">
        <f t="shared" si="350"/>
        <v>0</v>
      </c>
      <c r="H1212" s="107"/>
      <c r="I1212" s="51" t="str">
        <f t="shared" si="351"/>
        <v/>
      </c>
      <c r="J1212" s="4"/>
      <c r="K1212" s="40" t="str">
        <f t="shared" si="352"/>
        <v>Lançar Preço Coluna (A) Faixa 1</v>
      </c>
      <c r="L1212" s="40" t="str">
        <f t="shared" si="353"/>
        <v>Lançar Preço Coluna (B) Faixa 1</v>
      </c>
      <c r="M1212" s="40" t="str">
        <f t="shared" si="354"/>
        <v>Lançar Preço Coluna (C) Faixa 1</v>
      </c>
      <c r="N1212" s="40" t="str">
        <f t="shared" si="355"/>
        <v>Lançar Preço Coluna (D) Faixa 1</v>
      </c>
      <c r="O1212" s="33"/>
      <c r="P1212" s="31" t="str">
        <f>IF(F1212&lt;&gt;"",IF(I1212=TRUE,"Preços OK na Faixa 6","ERRO Preços na Faixa 6"),"Lançar Preços na Faixa 6")</f>
        <v>Lançar Preços na Faixa 6</v>
      </c>
    </row>
    <row r="1213" spans="1:16" ht="25.5">
      <c r="A1213" s="11">
        <v>7</v>
      </c>
      <c r="B1213" s="12" t="s">
        <v>166</v>
      </c>
      <c r="C1213" s="19"/>
      <c r="D1213" s="19"/>
      <c r="E1213" s="79"/>
      <c r="F1213" s="79"/>
      <c r="G1213" s="10">
        <f t="shared" si="350"/>
        <v>0</v>
      </c>
      <c r="H1213" s="107"/>
      <c r="I1213" s="51" t="str">
        <f t="shared" si="351"/>
        <v/>
      </c>
      <c r="J1213" s="4"/>
      <c r="K1213" s="40" t="str">
        <f t="shared" si="352"/>
        <v>Lançar Preço Coluna (A) Faixa 1</v>
      </c>
      <c r="L1213" s="40" t="str">
        <f t="shared" si="353"/>
        <v>Lançar Preço Coluna (B) Faixa 1</v>
      </c>
      <c r="M1213" s="40" t="str">
        <f t="shared" si="354"/>
        <v>Lançar Preço Coluna (C) Faixa 1</v>
      </c>
      <c r="N1213" s="40" t="str">
        <f t="shared" si="355"/>
        <v>Lançar Preço Coluna (D) Faixa 1</v>
      </c>
      <c r="O1213" s="33"/>
      <c r="P1213" s="31" t="str">
        <f>IF(F1213&lt;&gt;"",IF(I1213=TRUE,"Preços OK na Faixa 7","ERRO Preços na Faixa 7"),"Lançar Preços na Faixa 7")</f>
        <v>Lançar Preços na Faixa 7</v>
      </c>
    </row>
    <row r="1214" spans="1:16" ht="25.5">
      <c r="A1214" s="11">
        <v>8</v>
      </c>
      <c r="B1214" s="12" t="s">
        <v>167</v>
      </c>
      <c r="C1214" s="19"/>
      <c r="D1214" s="19"/>
      <c r="E1214" s="79"/>
      <c r="F1214" s="79"/>
      <c r="G1214" s="10">
        <f t="shared" si="350"/>
        <v>0</v>
      </c>
      <c r="H1214" s="107"/>
      <c r="I1214" s="51" t="str">
        <f t="shared" si="351"/>
        <v/>
      </c>
      <c r="J1214" s="4"/>
      <c r="K1214" s="40" t="str">
        <f t="shared" si="352"/>
        <v>Lançar Preço Coluna (A) Faixa 1</v>
      </c>
      <c r="L1214" s="40" t="str">
        <f t="shared" si="353"/>
        <v>Lançar Preço Coluna (B) Faixa 1</v>
      </c>
      <c r="M1214" s="40" t="str">
        <f t="shared" si="354"/>
        <v>Lançar Preço Coluna (C) Faixa 1</v>
      </c>
      <c r="N1214" s="40" t="str">
        <f t="shared" si="355"/>
        <v>Lançar Preço Coluna (D) Faixa 1</v>
      </c>
      <c r="O1214" s="33"/>
      <c r="P1214" s="31" t="str">
        <f>IF(F1214&lt;&gt;"",IF(I1214=TRUE,"Preços OK na Faixa 8","ERRO Preços na Faixa 8"),"Lançar Preços na Faixa 8")</f>
        <v>Lançar Preços na Faixa 8</v>
      </c>
    </row>
    <row r="1215" spans="1:16" ht="25.5">
      <c r="A1215" s="11">
        <v>9</v>
      </c>
      <c r="B1215" s="12" t="s">
        <v>168</v>
      </c>
      <c r="C1215" s="19"/>
      <c r="D1215" s="19"/>
      <c r="E1215" s="79"/>
      <c r="F1215" s="79"/>
      <c r="G1215" s="10">
        <f t="shared" si="350"/>
        <v>0</v>
      </c>
      <c r="H1215" s="107"/>
      <c r="I1215" s="51" t="str">
        <f t="shared" si="351"/>
        <v/>
      </c>
      <c r="J1215" s="4"/>
      <c r="K1215" s="40" t="str">
        <f t="shared" si="352"/>
        <v>Lançar Preço Coluna (A) Faixa 1</v>
      </c>
      <c r="L1215" s="40" t="str">
        <f t="shared" si="353"/>
        <v>Lançar Preço Coluna (B) Faixa 1</v>
      </c>
      <c r="M1215" s="40" t="str">
        <f t="shared" si="354"/>
        <v>Lançar Preço Coluna (C) Faixa 1</v>
      </c>
      <c r="N1215" s="40" t="str">
        <f t="shared" si="355"/>
        <v>Lançar Preço Coluna (D) Faixa 1</v>
      </c>
      <c r="O1215" s="33"/>
      <c r="P1215" s="31" t="str">
        <f>IF(F1215&lt;&gt;"",IF(I1215=TRUE,"Preços OK na Faixa 9","ERRO Preços na Faixa 9"),"Lançar Preços na Faixa 9")</f>
        <v>Lançar Preços na Faixa 9</v>
      </c>
    </row>
    <row r="1216" spans="1:16" ht="25.5">
      <c r="A1216" s="11">
        <v>10</v>
      </c>
      <c r="B1216" s="12" t="s">
        <v>169</v>
      </c>
      <c r="C1216" s="19"/>
      <c r="D1216" s="19"/>
      <c r="E1216" s="79"/>
      <c r="F1216" s="79"/>
      <c r="G1216" s="10">
        <f t="shared" si="350"/>
        <v>0</v>
      </c>
      <c r="H1216" s="107"/>
      <c r="I1216" s="51" t="str">
        <f t="shared" si="351"/>
        <v/>
      </c>
      <c r="J1216" s="4"/>
      <c r="K1216" s="40" t="str">
        <f t="shared" si="352"/>
        <v>Lançar Preço Coluna (A) Faixa 1</v>
      </c>
      <c r="L1216" s="40" t="str">
        <f t="shared" si="353"/>
        <v>Lançar Preço Coluna (B) Faixa 1</v>
      </c>
      <c r="M1216" s="40" t="str">
        <f t="shared" si="354"/>
        <v>Lançar Preço Coluna (C) Faixa 1</v>
      </c>
      <c r="N1216" s="40" t="str">
        <f t="shared" si="355"/>
        <v>Lançar Preço Coluna (D) Faixa 1</v>
      </c>
      <c r="O1216" s="33"/>
      <c r="P1216" s="31" t="str">
        <f>IF(F1216&lt;&gt;"",IF(I1216=TRUE,"Preços OK na Faixa 10","ERRO Preços na Faixa 10"),"Lançar Preços na Faixa 10")</f>
        <v>Lançar Preços na Faixa 10</v>
      </c>
    </row>
    <row r="1217" spans="1:16" ht="25.5">
      <c r="A1217" s="11">
        <v>11</v>
      </c>
      <c r="B1217" s="12" t="s">
        <v>170</v>
      </c>
      <c r="C1217" s="19"/>
      <c r="D1217" s="19"/>
      <c r="E1217" s="79"/>
      <c r="F1217" s="79"/>
      <c r="G1217" s="10">
        <f t="shared" si="350"/>
        <v>0</v>
      </c>
      <c r="H1217" s="107"/>
      <c r="I1217" s="51" t="str">
        <f t="shared" si="351"/>
        <v/>
      </c>
      <c r="J1217" s="4"/>
      <c r="K1217" s="40" t="str">
        <f t="shared" si="352"/>
        <v>Lançar Preço Coluna (A) Faixa 1</v>
      </c>
      <c r="L1217" s="40" t="str">
        <f t="shared" si="353"/>
        <v>Lançar Preço Coluna (B) Faixa 1</v>
      </c>
      <c r="M1217" s="40" t="str">
        <f t="shared" si="354"/>
        <v>Lançar Preço Coluna (C) Faixa 1</v>
      </c>
      <c r="N1217" s="40" t="str">
        <f t="shared" si="355"/>
        <v>Lançar Preço Coluna (D) Faixa 1</v>
      </c>
      <c r="O1217" s="33"/>
      <c r="P1217" s="31" t="str">
        <f>IF(F1217&lt;&gt;"",IF(I1217=TRUE,"Preços OK na Faixa 11","ERRO Preços na Faixa 11"),"Lançar Preços na Faixa 11")</f>
        <v>Lançar Preços na Faixa 11</v>
      </c>
    </row>
    <row r="1218" spans="1:16" ht="25.5">
      <c r="A1218" s="11">
        <v>12</v>
      </c>
      <c r="B1218" s="12" t="s">
        <v>171</v>
      </c>
      <c r="C1218" s="19"/>
      <c r="D1218" s="19"/>
      <c r="E1218" s="79"/>
      <c r="F1218" s="79"/>
      <c r="G1218" s="10">
        <f t="shared" si="350"/>
        <v>0</v>
      </c>
      <c r="H1218" s="107"/>
      <c r="I1218" s="51" t="str">
        <f t="shared" si="351"/>
        <v/>
      </c>
      <c r="J1218" s="4"/>
      <c r="K1218" s="40" t="str">
        <f t="shared" si="352"/>
        <v>Lançar Preço Coluna (A) Faixa 1</v>
      </c>
      <c r="L1218" s="40" t="str">
        <f t="shared" si="353"/>
        <v>Lançar Preço Coluna (B) Faixa 1</v>
      </c>
      <c r="M1218" s="40" t="str">
        <f t="shared" si="354"/>
        <v>Lançar Preço Coluna (C) Faixa 1</v>
      </c>
      <c r="N1218" s="40" t="str">
        <f t="shared" si="355"/>
        <v>Lançar Preço Coluna (D) Faixa 1</v>
      </c>
      <c r="O1218" s="33"/>
      <c r="P1218" s="36" t="str">
        <f>IF(F1218&lt;&gt;"",IF(I1218=TRUE,"Preços OK na Faixa 12","ERRO Preços na Faixa 12"),"Lançar Preços na Faixa 12")</f>
        <v>Lançar Preços na Faixa 12</v>
      </c>
    </row>
    <row r="1219" spans="1:16" ht="26.25" thickBot="1">
      <c r="A1219" s="46">
        <v>13</v>
      </c>
      <c r="B1219" s="47" t="s">
        <v>172</v>
      </c>
      <c r="C1219" s="48"/>
      <c r="D1219" s="48"/>
      <c r="E1219" s="80"/>
      <c r="F1219" s="80"/>
      <c r="G1219" s="49">
        <f t="shared" si="350"/>
        <v>0</v>
      </c>
      <c r="H1219" s="107">
        <f>SUM(G1207:G1219)</f>
        <v>0</v>
      </c>
      <c r="I1219" s="51" t="str">
        <f t="shared" si="351"/>
        <v/>
      </c>
      <c r="J1219" s="4"/>
      <c r="K1219" s="40" t="str">
        <f t="shared" si="352"/>
        <v>Lançar Preço Coluna (A) Faixa 1</v>
      </c>
      <c r="L1219" s="40" t="str">
        <f t="shared" si="353"/>
        <v>Lançar Preço Coluna (B) Faixa 1</v>
      </c>
      <c r="M1219" s="40" t="str">
        <f t="shared" si="354"/>
        <v>Lançar Preço Coluna (C) Faixa 1</v>
      </c>
      <c r="N1219" s="40" t="str">
        <f t="shared" si="355"/>
        <v>Lançar Preço Coluna (D) Faixa 1</v>
      </c>
      <c r="O1219" s="39"/>
      <c r="P1219" s="36" t="str">
        <f>IF(F1219&lt;&gt;"",IF(I1219=TRUE,"Preços OK na Faixa 13","ERRO Preços na Faixa 13"),"Lançar Preços na Faixa 13")</f>
        <v>Lançar Preços na Faixa 13</v>
      </c>
    </row>
    <row r="1220" spans="1:16" ht="13.5" thickBot="1">
      <c r="H1220" s="108"/>
      <c r="K1220" s="35"/>
      <c r="L1220" s="35"/>
      <c r="M1220" s="35"/>
      <c r="N1220" s="35"/>
      <c r="O1220" s="35"/>
      <c r="P1220" s="42"/>
    </row>
    <row r="1221" spans="1:16" s="63" customFormat="1" ht="30.75" customHeight="1" thickBot="1">
      <c r="A1221" s="120" t="s">
        <v>135</v>
      </c>
      <c r="B1221" s="121"/>
      <c r="C1221" s="121"/>
      <c r="D1221" s="121"/>
      <c r="E1221" s="122"/>
      <c r="F1221" s="122"/>
      <c r="G1221" s="123"/>
      <c r="H1221" s="104"/>
      <c r="I1221" s="59"/>
      <c r="J1221" s="60"/>
      <c r="K1221" s="145" t="s">
        <v>50</v>
      </c>
      <c r="L1221" s="145"/>
      <c r="M1221" s="145"/>
      <c r="N1221" s="145"/>
      <c r="O1221" s="61"/>
      <c r="P1221" s="147" t="s">
        <v>51</v>
      </c>
    </row>
    <row r="1222" spans="1:16" ht="39.75" customHeight="1" thickBot="1">
      <c r="A1222" s="124" t="s">
        <v>189</v>
      </c>
      <c r="B1222" s="125"/>
      <c r="C1222" s="125"/>
      <c r="D1222" s="125"/>
      <c r="E1222" s="125"/>
      <c r="F1222" s="125"/>
      <c r="G1222" s="126"/>
      <c r="H1222" s="105"/>
      <c r="I1222" s="51"/>
      <c r="J1222" s="4"/>
      <c r="K1222" s="145"/>
      <c r="L1222" s="145"/>
      <c r="M1222" s="145"/>
      <c r="N1222" s="145"/>
      <c r="O1222" s="18"/>
      <c r="P1222" s="147"/>
    </row>
    <row r="1223" spans="1:16" ht="13.5" customHeight="1" thickBot="1">
      <c r="A1223" s="127" t="s">
        <v>37</v>
      </c>
      <c r="B1223" s="127" t="s">
        <v>36</v>
      </c>
      <c r="C1223" s="130" t="s">
        <v>45</v>
      </c>
      <c r="D1223" s="131"/>
      <c r="E1223" s="131"/>
      <c r="F1223" s="132"/>
      <c r="G1223" s="133" t="s">
        <v>89</v>
      </c>
      <c r="H1223" s="106"/>
      <c r="I1223" s="51"/>
      <c r="J1223" s="4"/>
      <c r="K1223" s="145"/>
      <c r="L1223" s="145"/>
      <c r="M1223" s="145"/>
      <c r="N1223" s="145"/>
      <c r="O1223" s="18"/>
      <c r="P1223" s="147"/>
    </row>
    <row r="1224" spans="1:16" ht="13.5" customHeight="1" thickBot="1">
      <c r="A1224" s="128"/>
      <c r="B1224" s="128"/>
      <c r="C1224" s="21" t="s">
        <v>41</v>
      </c>
      <c r="D1224" s="20" t="s">
        <v>42</v>
      </c>
      <c r="E1224" s="191"/>
      <c r="F1224" s="191"/>
      <c r="G1224" s="134"/>
      <c r="H1224" s="106"/>
      <c r="I1224" s="51"/>
      <c r="J1224" s="4"/>
      <c r="K1224" s="145"/>
      <c r="L1224" s="145"/>
      <c r="M1224" s="145"/>
      <c r="N1224" s="145"/>
      <c r="O1224" s="18"/>
      <c r="P1224" s="147"/>
    </row>
    <row r="1225" spans="1:16" ht="39" customHeight="1" thickBot="1">
      <c r="A1225" s="129"/>
      <c r="B1225" s="129"/>
      <c r="C1225" s="43" t="s">
        <v>87</v>
      </c>
      <c r="D1225" s="44" t="s">
        <v>47</v>
      </c>
      <c r="E1225" s="192"/>
      <c r="F1225" s="192"/>
      <c r="G1225" s="135"/>
      <c r="H1225" s="106"/>
      <c r="I1225" s="51"/>
      <c r="J1225" s="4"/>
      <c r="K1225" s="146"/>
      <c r="L1225" s="146"/>
      <c r="M1225" s="146"/>
      <c r="N1225" s="146"/>
      <c r="O1225" s="32"/>
      <c r="P1225" s="148"/>
    </row>
    <row r="1226" spans="1:16" ht="25.5">
      <c r="A1226" s="8">
        <v>1</v>
      </c>
      <c r="B1226" s="96" t="s">
        <v>160</v>
      </c>
      <c r="C1226" s="19"/>
      <c r="D1226" s="19"/>
      <c r="E1226" s="79"/>
      <c r="F1226" s="79"/>
      <c r="G1226" s="10">
        <f t="shared" ref="G1226:G1238" si="356">SUM(C1226:D1226)</f>
        <v>0</v>
      </c>
      <c r="H1226" s="107"/>
      <c r="I1226" s="51" t="str">
        <f t="shared" ref="I1226:I1238" si="357">IF(C1226&lt;&gt;0,AND(D1226&lt;C1226,E1226&lt;D1226,F1226&lt;E1226),"")</f>
        <v/>
      </c>
      <c r="J1226" s="4"/>
      <c r="K1226" s="40" t="str">
        <f>IF(C1226&lt;&gt;0,IF(AND(C1226&lt;C1207),"Preço Ok Coluna (A) Faixa 1","ERRO Preço Coluna (A) Faixa 1"),"Lançar Preço Coluna (A) Faixa 1")</f>
        <v>Lançar Preço Coluna (A) Faixa 1</v>
      </c>
      <c r="L1226" s="40" t="str">
        <f>IF(D1226&lt;&gt;0,IF(AND(D1226&lt;D1207),"Preço Ok Coluna (B) Faixa 1","ERRO Preço Coluna (B) Faixa 1"),"Lançar Preço Coluna (B) Faixa 1")</f>
        <v>Lançar Preço Coluna (B) Faixa 1</v>
      </c>
      <c r="M1226" s="40" t="str">
        <f>IF(E1226&lt;&gt;0,IF(AND(E1226&lt;E1207),"Preço Ok Coluna (C) Faixa 1","ERRO Preço Coluna (C) Faixa 1"),"Lançar Preço Coluna (C) Faixa 1")</f>
        <v>Lançar Preço Coluna (C) Faixa 1</v>
      </c>
      <c r="N1226" s="40" t="str">
        <f>IF(F1226&lt;&gt;0,IF(AND(F1226&lt;F1207),"Preço Ok Coluna (D) Faixa 1","ERRO Preço Coluna (D) Faixa 1"),"Lançar Preço Coluna (D) Faixa 1")</f>
        <v>Lançar Preço Coluna (D) Faixa 1</v>
      </c>
      <c r="O1226" s="40"/>
      <c r="P1226" s="31" t="str">
        <f>IF(F1226&lt;&gt;"",IF(I1226=TRUE,"Preços OK na Faixa 1","ERRO Preços na Faixa 1"),"Lançar Preços na Faixa 1")</f>
        <v>Lançar Preços na Faixa 1</v>
      </c>
    </row>
    <row r="1227" spans="1:16" ht="25.5">
      <c r="A1227" s="11">
        <v>2</v>
      </c>
      <c r="B1227" s="12" t="s">
        <v>161</v>
      </c>
      <c r="C1227" s="19"/>
      <c r="D1227" s="19"/>
      <c r="E1227" s="79"/>
      <c r="F1227" s="79"/>
      <c r="G1227" s="10">
        <f t="shared" si="356"/>
        <v>0</v>
      </c>
      <c r="H1227" s="107"/>
      <c r="I1227" s="51" t="str">
        <f t="shared" si="357"/>
        <v/>
      </c>
      <c r="J1227" s="4"/>
      <c r="K1227" s="40" t="str">
        <f>IF(C1227&lt;&gt;0,IF(AND(C1227&lt;C1208),"Preço Ok Coluna (A) Faixa 1","ERRO Preço Coluna (A) Faixa 1"),"Lançar Preço Coluna (A) Faixa 1")</f>
        <v>Lançar Preço Coluna (A) Faixa 1</v>
      </c>
      <c r="L1227" s="40" t="str">
        <f>IF(D1227&lt;&gt;0,IF(AND(D1227&lt;D1208),"Preço Ok Coluna (B) Faixa 1","ERRO Preço Coluna (B) Faixa 1"),"Lançar Preço Coluna (B) Faixa 1")</f>
        <v>Lançar Preço Coluna (B) Faixa 1</v>
      </c>
      <c r="M1227" s="40" t="str">
        <f>IF(E1227&lt;&gt;0,IF(AND(E1227&lt;E1208),"Preço Ok Coluna (C) Faixa 1","ERRO Preço Coluna (C) Faixa 1"),"Lançar Preço Coluna (C) Faixa 1")</f>
        <v>Lançar Preço Coluna (C) Faixa 1</v>
      </c>
      <c r="N1227" s="40" t="str">
        <f>IF(F1227&lt;&gt;0,IF(AND(F1227&lt;F1208),"Preço Ok Coluna (D) Faixa 1","ERRO Preço Coluna (D) Faixa 1"),"Lançar Preço Coluna (D) Faixa 1")</f>
        <v>Lançar Preço Coluna (D) Faixa 1</v>
      </c>
      <c r="O1227" s="33"/>
      <c r="P1227" s="31" t="str">
        <f>IF(F1227&lt;&gt;"",IF(I1227=TRUE,"Preços OK na Faixa 2","ERRO Preços na Faixa 2"),"Lançar Preços na Faixa 2")</f>
        <v>Lançar Preços na Faixa 2</v>
      </c>
    </row>
    <row r="1228" spans="1:16" ht="25.5">
      <c r="A1228" s="11">
        <v>3</v>
      </c>
      <c r="B1228" s="12" t="s">
        <v>162</v>
      </c>
      <c r="C1228" s="19"/>
      <c r="D1228" s="19"/>
      <c r="E1228" s="79"/>
      <c r="F1228" s="79"/>
      <c r="G1228" s="10">
        <f t="shared" si="356"/>
        <v>0</v>
      </c>
      <c r="H1228" s="107"/>
      <c r="I1228" s="51" t="str">
        <f t="shared" si="357"/>
        <v/>
      </c>
      <c r="J1228" s="4"/>
      <c r="K1228" s="40" t="str">
        <f t="shared" ref="K1228:K1238" si="358">IF(C1228&lt;&gt;0,IF(AND(C1228&lt;C1209),"Preço Ok Coluna (A) Faixa 1","ERRO Preço Coluna (A) Faixa 1"),"Lançar Preço Coluna (A) Faixa 1")</f>
        <v>Lançar Preço Coluna (A) Faixa 1</v>
      </c>
      <c r="L1228" s="40" t="str">
        <f t="shared" ref="L1228:L1238" si="359">IF(D1228&lt;&gt;0,IF(AND(D1228&lt;D1209),"Preço Ok Coluna (B) Faixa 1","ERRO Preço Coluna (B) Faixa 1"),"Lançar Preço Coluna (B) Faixa 1")</f>
        <v>Lançar Preço Coluna (B) Faixa 1</v>
      </c>
      <c r="M1228" s="40" t="str">
        <f t="shared" ref="M1228:M1238" si="360">IF(E1228&lt;&gt;0,IF(AND(E1228&lt;E1209),"Preço Ok Coluna (C) Faixa 1","ERRO Preço Coluna (C) Faixa 1"),"Lançar Preço Coluna (C) Faixa 1")</f>
        <v>Lançar Preço Coluna (C) Faixa 1</v>
      </c>
      <c r="N1228" s="40" t="str">
        <f t="shared" ref="N1228:N1238" si="361">IF(F1228&lt;&gt;0,IF(AND(F1228&lt;F1209),"Preço Ok Coluna (D) Faixa 1","ERRO Preço Coluna (D) Faixa 1"),"Lançar Preço Coluna (D) Faixa 1")</f>
        <v>Lançar Preço Coluna (D) Faixa 1</v>
      </c>
      <c r="O1228" s="33"/>
      <c r="P1228" s="31" t="str">
        <f>IF(F1228&lt;&gt;"",IF(I1228=TRUE,"Preços OK na Faixa 3","ERRO Preços na Faixa 3"),"Lançar Preços na Faixa 3")</f>
        <v>Lançar Preços na Faixa 3</v>
      </c>
    </row>
    <row r="1229" spans="1:16" ht="25.5">
      <c r="A1229" s="11">
        <v>4</v>
      </c>
      <c r="B1229" s="12" t="s">
        <v>163</v>
      </c>
      <c r="C1229" s="19"/>
      <c r="D1229" s="19"/>
      <c r="E1229" s="79"/>
      <c r="F1229" s="79"/>
      <c r="G1229" s="10">
        <f t="shared" si="356"/>
        <v>0</v>
      </c>
      <c r="H1229" s="107"/>
      <c r="I1229" s="51" t="str">
        <f t="shared" si="357"/>
        <v/>
      </c>
      <c r="J1229" s="4"/>
      <c r="K1229" s="40" t="str">
        <f t="shared" si="358"/>
        <v>Lançar Preço Coluna (A) Faixa 1</v>
      </c>
      <c r="L1229" s="40" t="str">
        <f t="shared" si="359"/>
        <v>Lançar Preço Coluna (B) Faixa 1</v>
      </c>
      <c r="M1229" s="40" t="str">
        <f t="shared" si="360"/>
        <v>Lançar Preço Coluna (C) Faixa 1</v>
      </c>
      <c r="N1229" s="40" t="str">
        <f t="shared" si="361"/>
        <v>Lançar Preço Coluna (D) Faixa 1</v>
      </c>
      <c r="O1229" s="33"/>
      <c r="P1229" s="31" t="str">
        <f>IF(F1229&lt;&gt;"",IF(I1229=TRUE,"Preços OK na Faixa 4","ERRO Preços na Faixa 4"),"Lançar Preços na Faixa 4")</f>
        <v>Lançar Preços na Faixa 4</v>
      </c>
    </row>
    <row r="1230" spans="1:16" ht="25.5">
      <c r="A1230" s="14">
        <v>5</v>
      </c>
      <c r="B1230" s="15" t="s">
        <v>164</v>
      </c>
      <c r="C1230" s="19"/>
      <c r="D1230" s="19"/>
      <c r="E1230" s="79"/>
      <c r="F1230" s="79"/>
      <c r="G1230" s="10">
        <f t="shared" si="356"/>
        <v>0</v>
      </c>
      <c r="H1230" s="107"/>
      <c r="I1230" s="51" t="str">
        <f t="shared" si="357"/>
        <v/>
      </c>
      <c r="J1230" s="18"/>
      <c r="K1230" s="40" t="str">
        <f t="shared" si="358"/>
        <v>Lançar Preço Coluna (A) Faixa 1</v>
      </c>
      <c r="L1230" s="40" t="str">
        <f t="shared" si="359"/>
        <v>Lançar Preço Coluna (B) Faixa 1</v>
      </c>
      <c r="M1230" s="40" t="str">
        <f t="shared" si="360"/>
        <v>Lançar Preço Coluna (C) Faixa 1</v>
      </c>
      <c r="N1230" s="40" t="str">
        <f t="shared" si="361"/>
        <v>Lançar Preço Coluna (D) Faixa 1</v>
      </c>
      <c r="O1230" s="33"/>
      <c r="P1230" s="31" t="str">
        <f>IF(F1230&lt;&gt;"",IF(I1230=TRUE,"Preços OK na Faixa 5","ERRO Preços na Faixa 5"),"Lançar Preços na Faixa 5")</f>
        <v>Lançar Preços na Faixa 5</v>
      </c>
    </row>
    <row r="1231" spans="1:16" ht="25.5">
      <c r="A1231" s="11">
        <v>6</v>
      </c>
      <c r="B1231" s="12" t="s">
        <v>165</v>
      </c>
      <c r="C1231" s="19"/>
      <c r="D1231" s="19"/>
      <c r="E1231" s="79"/>
      <c r="F1231" s="79"/>
      <c r="G1231" s="10">
        <f t="shared" si="356"/>
        <v>0</v>
      </c>
      <c r="H1231" s="107"/>
      <c r="I1231" s="51" t="str">
        <f t="shared" si="357"/>
        <v/>
      </c>
      <c r="J1231" s="4"/>
      <c r="K1231" s="40" t="str">
        <f t="shared" si="358"/>
        <v>Lançar Preço Coluna (A) Faixa 1</v>
      </c>
      <c r="L1231" s="40" t="str">
        <f t="shared" si="359"/>
        <v>Lançar Preço Coluna (B) Faixa 1</v>
      </c>
      <c r="M1231" s="40" t="str">
        <f t="shared" si="360"/>
        <v>Lançar Preço Coluna (C) Faixa 1</v>
      </c>
      <c r="N1231" s="40" t="str">
        <f t="shared" si="361"/>
        <v>Lançar Preço Coluna (D) Faixa 1</v>
      </c>
      <c r="O1231" s="33"/>
      <c r="P1231" s="31" t="str">
        <f>IF(F1231&lt;&gt;"",IF(I1231=TRUE,"Preços OK na Faixa 6","ERRO Preços na Faixa 6"),"Lançar Preços na Faixa 6")</f>
        <v>Lançar Preços na Faixa 6</v>
      </c>
    </row>
    <row r="1232" spans="1:16" ht="25.5">
      <c r="A1232" s="11">
        <v>7</v>
      </c>
      <c r="B1232" s="12" t="s">
        <v>166</v>
      </c>
      <c r="C1232" s="19"/>
      <c r="D1232" s="19"/>
      <c r="E1232" s="79"/>
      <c r="F1232" s="79"/>
      <c r="G1232" s="10">
        <f t="shared" si="356"/>
        <v>0</v>
      </c>
      <c r="H1232" s="107"/>
      <c r="I1232" s="51" t="str">
        <f t="shared" si="357"/>
        <v/>
      </c>
      <c r="J1232" s="4"/>
      <c r="K1232" s="40" t="str">
        <f t="shared" si="358"/>
        <v>Lançar Preço Coluna (A) Faixa 1</v>
      </c>
      <c r="L1232" s="40" t="str">
        <f t="shared" si="359"/>
        <v>Lançar Preço Coluna (B) Faixa 1</v>
      </c>
      <c r="M1232" s="40" t="str">
        <f t="shared" si="360"/>
        <v>Lançar Preço Coluna (C) Faixa 1</v>
      </c>
      <c r="N1232" s="40" t="str">
        <f t="shared" si="361"/>
        <v>Lançar Preço Coluna (D) Faixa 1</v>
      </c>
      <c r="O1232" s="33"/>
      <c r="P1232" s="31" t="str">
        <f>IF(F1232&lt;&gt;"",IF(I1232=TRUE,"Preços OK na Faixa 7","ERRO Preços na Faixa 7"),"Lançar Preços na Faixa 7")</f>
        <v>Lançar Preços na Faixa 7</v>
      </c>
    </row>
    <row r="1233" spans="1:16" ht="25.5">
      <c r="A1233" s="11">
        <v>8</v>
      </c>
      <c r="B1233" s="12" t="s">
        <v>167</v>
      </c>
      <c r="C1233" s="19"/>
      <c r="D1233" s="19"/>
      <c r="E1233" s="79"/>
      <c r="F1233" s="79"/>
      <c r="G1233" s="10">
        <f t="shared" si="356"/>
        <v>0</v>
      </c>
      <c r="H1233" s="107"/>
      <c r="I1233" s="51" t="str">
        <f t="shared" si="357"/>
        <v/>
      </c>
      <c r="J1233" s="4"/>
      <c r="K1233" s="40" t="str">
        <f t="shared" si="358"/>
        <v>Lançar Preço Coluna (A) Faixa 1</v>
      </c>
      <c r="L1233" s="40" t="str">
        <f t="shared" si="359"/>
        <v>Lançar Preço Coluna (B) Faixa 1</v>
      </c>
      <c r="M1233" s="40" t="str">
        <f t="shared" si="360"/>
        <v>Lançar Preço Coluna (C) Faixa 1</v>
      </c>
      <c r="N1233" s="40" t="str">
        <f t="shared" si="361"/>
        <v>Lançar Preço Coluna (D) Faixa 1</v>
      </c>
      <c r="O1233" s="33"/>
      <c r="P1233" s="31" t="str">
        <f>IF(F1233&lt;&gt;"",IF(I1233=TRUE,"Preços OK na Faixa 8","ERRO Preços na Faixa 8"),"Lançar Preços na Faixa 8")</f>
        <v>Lançar Preços na Faixa 8</v>
      </c>
    </row>
    <row r="1234" spans="1:16" ht="25.5">
      <c r="A1234" s="11">
        <v>9</v>
      </c>
      <c r="B1234" s="12" t="s">
        <v>168</v>
      </c>
      <c r="C1234" s="19"/>
      <c r="D1234" s="19"/>
      <c r="E1234" s="79"/>
      <c r="F1234" s="79"/>
      <c r="G1234" s="10">
        <f t="shared" si="356"/>
        <v>0</v>
      </c>
      <c r="H1234" s="107"/>
      <c r="I1234" s="51" t="str">
        <f t="shared" si="357"/>
        <v/>
      </c>
      <c r="J1234" s="4"/>
      <c r="K1234" s="40" t="str">
        <f t="shared" si="358"/>
        <v>Lançar Preço Coluna (A) Faixa 1</v>
      </c>
      <c r="L1234" s="40" t="str">
        <f t="shared" si="359"/>
        <v>Lançar Preço Coluna (B) Faixa 1</v>
      </c>
      <c r="M1234" s="40" t="str">
        <f t="shared" si="360"/>
        <v>Lançar Preço Coluna (C) Faixa 1</v>
      </c>
      <c r="N1234" s="40" t="str">
        <f t="shared" si="361"/>
        <v>Lançar Preço Coluna (D) Faixa 1</v>
      </c>
      <c r="O1234" s="33"/>
      <c r="P1234" s="31" t="str">
        <f>IF(F1234&lt;&gt;"",IF(I1234=TRUE,"Preços OK na Faixa 9","ERRO Preços na Faixa 9"),"Lançar Preços na Faixa 9")</f>
        <v>Lançar Preços na Faixa 9</v>
      </c>
    </row>
    <row r="1235" spans="1:16" ht="25.5">
      <c r="A1235" s="11">
        <v>10</v>
      </c>
      <c r="B1235" s="12" t="s">
        <v>169</v>
      </c>
      <c r="C1235" s="19"/>
      <c r="D1235" s="19"/>
      <c r="E1235" s="79"/>
      <c r="F1235" s="79"/>
      <c r="G1235" s="10">
        <f t="shared" si="356"/>
        <v>0</v>
      </c>
      <c r="H1235" s="107"/>
      <c r="I1235" s="51" t="str">
        <f t="shared" si="357"/>
        <v/>
      </c>
      <c r="J1235" s="4"/>
      <c r="K1235" s="40" t="str">
        <f t="shared" si="358"/>
        <v>Lançar Preço Coluna (A) Faixa 1</v>
      </c>
      <c r="L1235" s="40" t="str">
        <f t="shared" si="359"/>
        <v>Lançar Preço Coluna (B) Faixa 1</v>
      </c>
      <c r="M1235" s="40" t="str">
        <f t="shared" si="360"/>
        <v>Lançar Preço Coluna (C) Faixa 1</v>
      </c>
      <c r="N1235" s="40" t="str">
        <f t="shared" si="361"/>
        <v>Lançar Preço Coluna (D) Faixa 1</v>
      </c>
      <c r="O1235" s="33"/>
      <c r="P1235" s="31" t="str">
        <f>IF(F1235&lt;&gt;"",IF(I1235=TRUE,"Preços OK na Faixa 10","ERRO Preços na Faixa 10"),"Lançar Preços na Faixa 10")</f>
        <v>Lançar Preços na Faixa 10</v>
      </c>
    </row>
    <row r="1236" spans="1:16" ht="25.5">
      <c r="A1236" s="11">
        <v>11</v>
      </c>
      <c r="B1236" s="12" t="s">
        <v>170</v>
      </c>
      <c r="C1236" s="19"/>
      <c r="D1236" s="19"/>
      <c r="E1236" s="79"/>
      <c r="F1236" s="79"/>
      <c r="G1236" s="10">
        <f t="shared" si="356"/>
        <v>0</v>
      </c>
      <c r="H1236" s="107"/>
      <c r="I1236" s="51" t="str">
        <f t="shared" si="357"/>
        <v/>
      </c>
      <c r="J1236" s="4"/>
      <c r="K1236" s="40" t="str">
        <f t="shared" si="358"/>
        <v>Lançar Preço Coluna (A) Faixa 1</v>
      </c>
      <c r="L1236" s="40" t="str">
        <f t="shared" si="359"/>
        <v>Lançar Preço Coluna (B) Faixa 1</v>
      </c>
      <c r="M1236" s="40" t="str">
        <f t="shared" si="360"/>
        <v>Lançar Preço Coluna (C) Faixa 1</v>
      </c>
      <c r="N1236" s="40" t="str">
        <f t="shared" si="361"/>
        <v>Lançar Preço Coluna (D) Faixa 1</v>
      </c>
      <c r="O1236" s="33"/>
      <c r="P1236" s="31" t="str">
        <f>IF(F1236&lt;&gt;"",IF(I1236=TRUE,"Preços OK na Faixa 11","ERRO Preços na Faixa 11"),"Lançar Preços na Faixa 11")</f>
        <v>Lançar Preços na Faixa 11</v>
      </c>
    </row>
    <row r="1237" spans="1:16" ht="25.5">
      <c r="A1237" s="11">
        <v>12</v>
      </c>
      <c r="B1237" s="12" t="s">
        <v>171</v>
      </c>
      <c r="C1237" s="19"/>
      <c r="D1237" s="19"/>
      <c r="E1237" s="79"/>
      <c r="F1237" s="79"/>
      <c r="G1237" s="10">
        <f t="shared" si="356"/>
        <v>0</v>
      </c>
      <c r="H1237" s="107"/>
      <c r="I1237" s="51" t="str">
        <f t="shared" si="357"/>
        <v/>
      </c>
      <c r="J1237" s="4"/>
      <c r="K1237" s="40" t="str">
        <f t="shared" si="358"/>
        <v>Lançar Preço Coluna (A) Faixa 1</v>
      </c>
      <c r="L1237" s="40" t="str">
        <f t="shared" si="359"/>
        <v>Lançar Preço Coluna (B) Faixa 1</v>
      </c>
      <c r="M1237" s="40" t="str">
        <f t="shared" si="360"/>
        <v>Lançar Preço Coluna (C) Faixa 1</v>
      </c>
      <c r="N1237" s="40" t="str">
        <f t="shared" si="361"/>
        <v>Lançar Preço Coluna (D) Faixa 1</v>
      </c>
      <c r="O1237" s="33"/>
      <c r="P1237" s="36" t="str">
        <f>IF(F1237&lt;&gt;"",IF(I1237=TRUE,"Preços OK na Faixa 12","ERRO Preços na Faixa 12"),"Lançar Preços na Faixa 12")</f>
        <v>Lançar Preços na Faixa 12</v>
      </c>
    </row>
    <row r="1238" spans="1:16" ht="26.25" thickBot="1">
      <c r="A1238" s="46">
        <v>13</v>
      </c>
      <c r="B1238" s="47" t="s">
        <v>172</v>
      </c>
      <c r="C1238" s="48"/>
      <c r="D1238" s="48"/>
      <c r="E1238" s="80"/>
      <c r="F1238" s="80"/>
      <c r="G1238" s="49">
        <f t="shared" si="356"/>
        <v>0</v>
      </c>
      <c r="H1238" s="107">
        <f>SUM(G1226:G1238)</f>
        <v>0</v>
      </c>
      <c r="I1238" s="51" t="str">
        <f t="shared" si="357"/>
        <v/>
      </c>
      <c r="J1238" s="4"/>
      <c r="K1238" s="40" t="str">
        <f t="shared" si="358"/>
        <v>Lançar Preço Coluna (A) Faixa 1</v>
      </c>
      <c r="L1238" s="40" t="str">
        <f t="shared" si="359"/>
        <v>Lançar Preço Coluna (B) Faixa 1</v>
      </c>
      <c r="M1238" s="40" t="str">
        <f t="shared" si="360"/>
        <v>Lançar Preço Coluna (C) Faixa 1</v>
      </c>
      <c r="N1238" s="40" t="str">
        <f t="shared" si="361"/>
        <v>Lançar Preço Coluna (D) Faixa 1</v>
      </c>
      <c r="O1238" s="39"/>
      <c r="P1238" s="36" t="str">
        <f>IF(F1238&lt;&gt;"",IF(I1238=TRUE,"Preços OK na Faixa 13","ERRO Preços na Faixa 13"),"Lançar Preços na Faixa 13")</f>
        <v>Lançar Preços na Faixa 13</v>
      </c>
    </row>
    <row r="1239" spans="1:16" ht="16.5" thickBot="1"/>
    <row r="1240" spans="1:16" s="63" customFormat="1" ht="30.75" customHeight="1" thickBot="1">
      <c r="A1240" s="120" t="s">
        <v>136</v>
      </c>
      <c r="B1240" s="121"/>
      <c r="C1240" s="121"/>
      <c r="D1240" s="121"/>
      <c r="E1240" s="122"/>
      <c r="F1240" s="122"/>
      <c r="G1240" s="123"/>
      <c r="H1240" s="104"/>
      <c r="I1240" s="59"/>
      <c r="J1240" s="60"/>
      <c r="K1240" s="145" t="s">
        <v>50</v>
      </c>
      <c r="L1240" s="145"/>
      <c r="M1240" s="145"/>
      <c r="N1240" s="145"/>
      <c r="O1240" s="61"/>
      <c r="P1240" s="147" t="s">
        <v>51</v>
      </c>
    </row>
    <row r="1241" spans="1:16" ht="39.75" customHeight="1" thickBot="1">
      <c r="A1241" s="124" t="s">
        <v>195</v>
      </c>
      <c r="B1241" s="125"/>
      <c r="C1241" s="125"/>
      <c r="D1241" s="125"/>
      <c r="E1241" s="125"/>
      <c r="F1241" s="125"/>
      <c r="G1241" s="126"/>
      <c r="H1241" s="105"/>
      <c r="I1241" s="51"/>
      <c r="J1241" s="4"/>
      <c r="K1241" s="145"/>
      <c r="L1241" s="145"/>
      <c r="M1241" s="145"/>
      <c r="N1241" s="145"/>
      <c r="O1241" s="18"/>
      <c r="P1241" s="147"/>
    </row>
    <row r="1242" spans="1:16" ht="13.5" customHeight="1" thickBot="1">
      <c r="A1242" s="127" t="s">
        <v>37</v>
      </c>
      <c r="B1242" s="127" t="s">
        <v>36</v>
      </c>
      <c r="C1242" s="130" t="s">
        <v>45</v>
      </c>
      <c r="D1242" s="131"/>
      <c r="E1242" s="131"/>
      <c r="F1242" s="132"/>
      <c r="G1242" s="133" t="s">
        <v>231</v>
      </c>
      <c r="H1242" s="106"/>
      <c r="I1242" s="51"/>
      <c r="J1242" s="4"/>
      <c r="K1242" s="145"/>
      <c r="L1242" s="145"/>
      <c r="M1242" s="145"/>
      <c r="N1242" s="145"/>
      <c r="O1242" s="18"/>
      <c r="P1242" s="147"/>
    </row>
    <row r="1243" spans="1:16" ht="13.5" customHeight="1" thickBot="1">
      <c r="A1243" s="128"/>
      <c r="B1243" s="128"/>
      <c r="C1243" s="136" t="s">
        <v>41</v>
      </c>
      <c r="D1243" s="82" t="s">
        <v>42</v>
      </c>
      <c r="E1243" s="82" t="s">
        <v>43</v>
      </c>
      <c r="F1243" s="82" t="s">
        <v>44</v>
      </c>
      <c r="G1243" s="134"/>
      <c r="H1243" s="106"/>
      <c r="I1243" s="51"/>
      <c r="J1243" s="4"/>
      <c r="K1243" s="145"/>
      <c r="L1243" s="145"/>
      <c r="M1243" s="145"/>
      <c r="N1243" s="145"/>
      <c r="O1243" s="18"/>
      <c r="P1243" s="147"/>
    </row>
    <row r="1244" spans="1:16" ht="39" customHeight="1" thickBot="1">
      <c r="A1244" s="129"/>
      <c r="B1244" s="129"/>
      <c r="C1244" s="138"/>
      <c r="D1244" s="83" t="s">
        <v>47</v>
      </c>
      <c r="E1244" s="83" t="s">
        <v>48</v>
      </c>
      <c r="F1244" s="83" t="s">
        <v>49</v>
      </c>
      <c r="G1244" s="135"/>
      <c r="H1244" s="106"/>
      <c r="I1244" s="51"/>
      <c r="J1244" s="4"/>
      <c r="K1244" s="146"/>
      <c r="L1244" s="146"/>
      <c r="M1244" s="146"/>
      <c r="N1244" s="146"/>
      <c r="O1244" s="32"/>
      <c r="P1244" s="148"/>
    </row>
    <row r="1245" spans="1:16" ht="25.5">
      <c r="A1245" s="8">
        <v>1</v>
      </c>
      <c r="B1245" s="9" t="s">
        <v>1</v>
      </c>
      <c r="C1245" s="19"/>
      <c r="D1245" s="84"/>
      <c r="E1245" s="84"/>
      <c r="F1245" s="84"/>
      <c r="G1245" s="10">
        <f t="shared" ref="G1245:G1257" si="362">SUM(C1245:D1245)</f>
        <v>0</v>
      </c>
      <c r="H1245" s="107"/>
      <c r="I1245" s="51" t="str">
        <f t="shared" ref="I1245:I1257" si="363">IF(C1245&lt;&gt;0,AND(D1245&lt;C1245,E1245&lt;D1245,F1245&lt;E1245),"")</f>
        <v/>
      </c>
      <c r="J1245" s="4"/>
      <c r="K1245" s="33" t="str">
        <f>IF(C1245&lt;&gt;0,"Preço OK Coluna (A) Faixa 1","Lançar Preço Coluna (A) Faixa 1")</f>
        <v>Lançar Preço Coluna (A) Faixa 1</v>
      </c>
      <c r="L1245" s="33" t="str">
        <f>IF(D1245&lt;&gt;0,"Preço OK Coluna (B) Faixa 1","Lançar Preço Coluna (B) Faixa 1")</f>
        <v>Lançar Preço Coluna (B) Faixa 1</v>
      </c>
      <c r="M1245" s="33" t="str">
        <f>IF(E1245&lt;&gt;0,"Preço OK Coluna (C) Faixa 1","Lançar Preço Coluna (C) Faixa 1")</f>
        <v>Lançar Preço Coluna (C) Faixa 1</v>
      </c>
      <c r="N1245" s="33" t="str">
        <f>IF(F1245&lt;&gt;0,"Preço OK Coluna (D) Faixa 1","Lançar Preço Coluna (D) Faixa 1")</f>
        <v>Lançar Preço Coluna (D) Faixa 1</v>
      </c>
      <c r="O1245" s="35"/>
      <c r="P1245" s="31" t="str">
        <f>IF(F1245&lt;&gt;"",IF(I1245=TRUE,"Preços OK na Faixa 1","ERRO Preços na Faixa 1"),"Lançar Preços na Faixa 1")</f>
        <v>Lançar Preços na Faixa 1</v>
      </c>
    </row>
    <row r="1246" spans="1:16" ht="25.5">
      <c r="A1246" s="94">
        <v>2</v>
      </c>
      <c r="B1246" s="95" t="s">
        <v>2</v>
      </c>
      <c r="C1246" s="19"/>
      <c r="D1246" s="84"/>
      <c r="E1246" s="84"/>
      <c r="F1246" s="84"/>
      <c r="G1246" s="10">
        <f t="shared" si="362"/>
        <v>0</v>
      </c>
      <c r="H1246" s="107"/>
      <c r="I1246" s="51" t="str">
        <f t="shared" si="363"/>
        <v/>
      </c>
      <c r="J1246" s="4"/>
      <c r="K1246" s="33" t="str">
        <f>IF(C1246&lt;&gt;0,IF(AND(C1246&lt;C1245),"Preço Ok Coluna (A) Faixa 2","ERRO Preço Coluna (A) Faixa 2"),"Lançar Preço Coluna (A) Faixa 2")</f>
        <v>Lançar Preço Coluna (A) Faixa 2</v>
      </c>
      <c r="L1246" s="33" t="str">
        <f>IF(D1246&lt;&gt;0,IF(AND(D1246&lt;D1245),"Preço Ok Coluna (B) Faixa 2","ERRO Preço Coluna (B) Faixa 2"),"Lançar Preço Coluna (B) Faixa 2")</f>
        <v>Lançar Preço Coluna (B) Faixa 2</v>
      </c>
      <c r="M1246" s="33" t="str">
        <f>IF(E1246&lt;&gt;0,IF(AND(E1246&lt;E1245),"Preço Ok Coluna (C) Faixa 2","ERRO Preço Coluna (C) Faixa 2"),"Lançar Preço Coluna (C) Faixa 2")</f>
        <v>Lançar Preço Coluna (C) Faixa 2</v>
      </c>
      <c r="N1246" s="33" t="str">
        <f>IF(F1246&lt;&gt;0,IF(AND(F1246&lt;F1245),"Preço Ok Coluna (D) Faixa 2","ERRO Preço Coluna (D) Faixa 2"),"Lançar Preço Coluna (D) Faixa 2")</f>
        <v>Lançar Preço Coluna (D) Faixa 2</v>
      </c>
      <c r="O1246" s="33"/>
      <c r="P1246" s="31" t="str">
        <f>IF(F1246&lt;&gt;"",IF(I1246=TRUE,"Preços OK na Faixa 2","ERRO Preços na Faixa 2"),"Lançar Preços na Faixa 2")</f>
        <v>Lançar Preços na Faixa 2</v>
      </c>
    </row>
    <row r="1247" spans="1:16" ht="25.5">
      <c r="A1247" s="11">
        <v>3</v>
      </c>
      <c r="B1247" s="12" t="s">
        <v>3</v>
      </c>
      <c r="C1247" s="19"/>
      <c r="D1247" s="84"/>
      <c r="E1247" s="84"/>
      <c r="F1247" s="84"/>
      <c r="G1247" s="10">
        <f t="shared" si="362"/>
        <v>0</v>
      </c>
      <c r="H1247" s="107"/>
      <c r="I1247" s="51" t="str">
        <f t="shared" si="363"/>
        <v/>
      </c>
      <c r="J1247" s="4"/>
      <c r="K1247" s="33" t="str">
        <f>IF(C1247&lt;&gt;0,IF(AND(C1247&lt;C1246),"Preço Ok Coluna (A) Faixa 3","ERRO Preço Coluna (A) Faixa 3"),"Lançar Preço Coluna (A) Faixa 3")</f>
        <v>Lançar Preço Coluna (A) Faixa 3</v>
      </c>
      <c r="L1247" s="33" t="str">
        <f>IF(D1247&lt;&gt;0,IF(AND(D1247&lt;D1246),"Preço Ok Coluna (B) Faixa 3","ERRO Preço Coluna (B) Faixa 3"),"Lançar Preço Coluna (B) Faixa 3")</f>
        <v>Lançar Preço Coluna (B) Faixa 3</v>
      </c>
      <c r="M1247" s="33" t="str">
        <f>IF(E1247&lt;&gt;0,IF(AND(E1247&lt;E1246),"Preço Ok Coluna (C) Faixa 3","ERRO Preço Coluna (C) Faixa 3"),"Lançar Preço Coluna (C) Faixa3")</f>
        <v>Lançar Preço Coluna (C) Faixa3</v>
      </c>
      <c r="N1247" s="33" t="str">
        <f>IF(F1247&lt;&gt;0,IF(AND(F1247&lt;F1246),"Preço Ok Coluna (D) Faixa 3","ERRO Preço Coluna (D) Faixa 3"),"Lançar Preço Coluna (D) Faixa 3")</f>
        <v>Lançar Preço Coluna (D) Faixa 3</v>
      </c>
      <c r="O1247" s="33"/>
      <c r="P1247" s="31" t="str">
        <f>IF(F1247&lt;&gt;"",IF(I1247=TRUE,"Preços OK na Faixa 3","ERRO Preços na Faixa 3"),"Lançar Preços na Faixa 3")</f>
        <v>Lançar Preços na Faixa 3</v>
      </c>
    </row>
    <row r="1248" spans="1:16" ht="25.5">
      <c r="A1248" s="11">
        <v>4</v>
      </c>
      <c r="B1248" s="12" t="s">
        <v>4</v>
      </c>
      <c r="C1248" s="19"/>
      <c r="D1248" s="84"/>
      <c r="E1248" s="84"/>
      <c r="F1248" s="84"/>
      <c r="G1248" s="10">
        <f t="shared" si="362"/>
        <v>0</v>
      </c>
      <c r="H1248" s="107"/>
      <c r="I1248" s="51" t="str">
        <f t="shared" si="363"/>
        <v/>
      </c>
      <c r="J1248" s="4"/>
      <c r="K1248" s="33" t="str">
        <f>IF(C1248&lt;&gt;0,IF(AND(C1248&lt;C1247),"Preço Ok Coluna (A) Faixa 4","ERRO Preço Coluna (A) Faixa 4"),"Lançar Preço Coluna (A) Faixa 4")</f>
        <v>Lançar Preço Coluna (A) Faixa 4</v>
      </c>
      <c r="L1248" s="33" t="str">
        <f>IF(D1248&lt;&gt;0,IF(AND(D1248&lt;D1247),"Preço Ok Coluna (B) Faixa 4","ERRO Preço Coluna (B) Faixa 4"),"Lançar Preço Coluna (B) Faixa 4")</f>
        <v>Lançar Preço Coluna (B) Faixa 4</v>
      </c>
      <c r="M1248" s="33" t="str">
        <f>IF(E1248&lt;&gt;0,IF(AND(E1248&lt;E1247),"Preço Ok Coluna (C) Faixa 4","ERRO Preço Coluna (C) Faixa 4"),"Lançar Preço Coluna (C) Faixa 4")</f>
        <v>Lançar Preço Coluna (C) Faixa 4</v>
      </c>
      <c r="N1248" s="33" t="str">
        <f>IF(F1248&lt;&gt;0,IF(AND(F1248&lt;F1247),"Preço Ok Coluna (D) Faixa 4","ERRO Preço Coluna (D) Faixa 4"),"Lançar Preço Coluna (D) Faixa 4")</f>
        <v>Lançar Preço Coluna (D) Faixa 4</v>
      </c>
      <c r="O1248" s="33"/>
      <c r="P1248" s="31" t="str">
        <f>IF(F1248&lt;&gt;"",IF(I1248=TRUE,"Preços OK na Faixa 4","ERRO Preços na Faixa 4"),"Lançar Preços na Faixa 4")</f>
        <v>Lançar Preços na Faixa 4</v>
      </c>
    </row>
    <row r="1249" spans="1:16" ht="25.5">
      <c r="A1249" s="14">
        <v>5</v>
      </c>
      <c r="B1249" s="15" t="s">
        <v>5</v>
      </c>
      <c r="C1249" s="19"/>
      <c r="D1249" s="84"/>
      <c r="E1249" s="84"/>
      <c r="F1249" s="84"/>
      <c r="G1249" s="10">
        <f t="shared" si="362"/>
        <v>0</v>
      </c>
      <c r="H1249" s="107"/>
      <c r="I1249" s="51" t="str">
        <f t="shared" si="363"/>
        <v/>
      </c>
      <c r="J1249" s="18"/>
      <c r="K1249" s="33" t="str">
        <f>IF(C1249&lt;&gt;0,IF(AND(C1249&lt;C1248),"Preço Ok Coluna (A) Faixa 5","ERRO Preço Coluna (A) Faixa 5"),"Lançar Preço Coluna (A) Faixa 5")</f>
        <v>Lançar Preço Coluna (A) Faixa 5</v>
      </c>
      <c r="L1249" s="33" t="str">
        <f>IF(D1249&lt;&gt;0,IF(AND(D1249&lt;D1248),"Preço Ok Coluna (B) Faixa 5","ERRO Preço Coluna (B) Faixa 5"),"Lançar Preço Coluna (B) Faixa 5")</f>
        <v>Lançar Preço Coluna (B) Faixa 5</v>
      </c>
      <c r="M1249" s="33" t="str">
        <f>IF(E1249&lt;&gt;0,IF(AND(E1249&lt;E1248),"Preço Ok Coluna (C) Faixa 5","ERRO Preço Coluna (C) Faixa 5"),"Lançar Preço Coluna (C) Faixa 5")</f>
        <v>Lançar Preço Coluna (C) Faixa 5</v>
      </c>
      <c r="N1249" s="33" t="str">
        <f>IF(F1249&lt;&gt;0,IF(AND(F1249&lt;F1248),"Preço Ok Coluna (D) Faixa 5","ERRO Preço Coluna (D) Faixa 5"),"Lançar Preço Coluna (D) Faixa 5")</f>
        <v>Lançar Preço Coluna (D) Faixa 5</v>
      </c>
      <c r="O1249" s="33"/>
      <c r="P1249" s="31" t="str">
        <f>IF(F1249&lt;&gt;"",IF(I1249=TRUE,"Preços OK na Faixa 5","ERRO Preços na Faixa 5"),"Lançar Preços na Faixa 5")</f>
        <v>Lançar Preços na Faixa 5</v>
      </c>
    </row>
    <row r="1250" spans="1:16" ht="25.5">
      <c r="A1250" s="11">
        <v>6</v>
      </c>
      <c r="B1250" s="12" t="s">
        <v>6</v>
      </c>
      <c r="C1250" s="19"/>
      <c r="D1250" s="84"/>
      <c r="E1250" s="84"/>
      <c r="F1250" s="84"/>
      <c r="G1250" s="10">
        <f t="shared" si="362"/>
        <v>0</v>
      </c>
      <c r="H1250" s="107"/>
      <c r="I1250" s="51" t="str">
        <f t="shared" si="363"/>
        <v/>
      </c>
      <c r="J1250" s="4"/>
      <c r="K1250" s="33" t="str">
        <f>IF(C1250&lt;&gt;0,IF(AND(C1250&lt;C1249),"Preço Ok Coluna (A) Faixa 6","ERRO Preço Coluna (A) Faixa 6"),"Lançar Preço Coluna (A) Faixa 6")</f>
        <v>Lançar Preço Coluna (A) Faixa 6</v>
      </c>
      <c r="L1250" s="33" t="str">
        <f>IF(D1250&lt;&gt;0,IF(AND(D1250&lt;D1249),"Preço Ok Coluna (B) Faixa 6","ERRO Preço Coluna (B) Faixa 6"),"Lançar Preço Coluna (B) Faixa 6")</f>
        <v>Lançar Preço Coluna (B) Faixa 6</v>
      </c>
      <c r="M1250" s="33" t="str">
        <f>IF(E1250&lt;&gt;0,IF(AND(E1250&lt;E1249),"Preço Ok Coluna (C) Faixa 6","ERRO Preço Coluna (C) Faixa 6"),"Lançar Preço Coluna (C) Faixa 6")</f>
        <v>Lançar Preço Coluna (C) Faixa 6</v>
      </c>
      <c r="N1250" s="33" t="str">
        <f>IF(F1250&lt;&gt;0,IF(AND(F1250&lt;F1249),"Preço Ok Coluna (D) Faixa 6","ERRO Preço Coluna (D) Faixa 6"),"Lançar Preço Coluna (D) Faixa 6")</f>
        <v>Lançar Preço Coluna (D) Faixa 6</v>
      </c>
      <c r="O1250" s="33"/>
      <c r="P1250" s="31" t="str">
        <f>IF(F1250&lt;&gt;"",IF(I1250=TRUE,"Preços OK na Faixa 6","ERRO Preços na Faixa 6"),"Lançar Preços na Faixa 6")</f>
        <v>Lançar Preços na Faixa 6</v>
      </c>
    </row>
    <row r="1251" spans="1:16" ht="25.5">
      <c r="A1251" s="11">
        <v>7</v>
      </c>
      <c r="B1251" s="12" t="s">
        <v>7</v>
      </c>
      <c r="C1251" s="19"/>
      <c r="D1251" s="84"/>
      <c r="E1251" s="84"/>
      <c r="F1251" s="84"/>
      <c r="G1251" s="10">
        <f t="shared" si="362"/>
        <v>0</v>
      </c>
      <c r="H1251" s="107"/>
      <c r="I1251" s="51" t="str">
        <f t="shared" si="363"/>
        <v/>
      </c>
      <c r="J1251" s="4"/>
      <c r="K1251" s="33" t="str">
        <f>IF(C1251&lt;&gt;0,IF(AND(C1251&lt;C1250),"Preço Ok Coluna (A) Faixa 7","ERRO Preço Coluna (A) Faixa 7"),"Lançar Preço Coluna (A) Faixa 7")</f>
        <v>Lançar Preço Coluna (A) Faixa 7</v>
      </c>
      <c r="L1251" s="33" t="str">
        <f>IF(D1251&lt;&gt;0,IF(AND(D1251&lt;D1250),"Preço Ok Coluna (B) Faixa 7","ERRO Preço Coluna (B) Faixa 7"),"Lançar Preço Coluna (B) Faixa 7")</f>
        <v>Lançar Preço Coluna (B) Faixa 7</v>
      </c>
      <c r="M1251" s="33" t="str">
        <f>IF(E1251&lt;&gt;0,IF(AND(E1251&lt;E1250),"Preço Ok Coluna (C) Faixa 7","ERRO Preço Coluna (C) Faixa 7"),"Lançar Preço Coluna (C) Faixa 7")</f>
        <v>Lançar Preço Coluna (C) Faixa 7</v>
      </c>
      <c r="N1251" s="33" t="str">
        <f>IF(F1251&lt;&gt;0,IF(AND(F1251&lt;F1250),"Preço Ok Coluna (D) Faixa 7","ERRO Preço Coluna (D) Faixa 7"),"Lançar Preço Coluna (D) Faixa 7")</f>
        <v>Lançar Preço Coluna (D) Faixa 7</v>
      </c>
      <c r="O1251" s="33"/>
      <c r="P1251" s="31" t="str">
        <f>IF(F1251&lt;&gt;"",IF(I1251=TRUE,"Preços OK na Faixa 7","ERRO Preços na Faixa 7"),"Lançar Preços na Faixa 7")</f>
        <v>Lançar Preços na Faixa 7</v>
      </c>
    </row>
    <row r="1252" spans="1:16" ht="25.5">
      <c r="A1252" s="11">
        <v>8</v>
      </c>
      <c r="B1252" s="12" t="s">
        <v>8</v>
      </c>
      <c r="C1252" s="19"/>
      <c r="D1252" s="84"/>
      <c r="E1252" s="84"/>
      <c r="F1252" s="84"/>
      <c r="G1252" s="10">
        <f t="shared" si="362"/>
        <v>0</v>
      </c>
      <c r="H1252" s="107"/>
      <c r="I1252" s="51" t="str">
        <f t="shared" si="363"/>
        <v/>
      </c>
      <c r="J1252" s="4"/>
      <c r="K1252" s="33" t="str">
        <f>IF(C1252&lt;&gt;0,IF(AND(C1252&lt;C1251),"Preço Ok Coluna (A) Faixa 8","ERRO Preço Coluna (A) Faixa 8"),"Lançar Preço Coluna (A) Faixa 8")</f>
        <v>Lançar Preço Coluna (A) Faixa 8</v>
      </c>
      <c r="L1252" s="33" t="str">
        <f>IF(D1252&lt;&gt;0,IF(AND(D1252&lt;D1251),"Preço Ok Coluna (B) Faixa 8","ERRO Preço Coluna (B) Faixa 8"),"Lançar Preço Coluna (B) Faixa 8")</f>
        <v>Lançar Preço Coluna (B) Faixa 8</v>
      </c>
      <c r="M1252" s="33" t="str">
        <f>IF(E1252&lt;&gt;0,IF(AND(E1252&lt;E1251),"Preço Ok Coluna (C) Faixa 8","ERRO Preço Coluna (C) Faixa 8"),"Lançar Preço Coluna (C) Faixa 8")</f>
        <v>Lançar Preço Coluna (C) Faixa 8</v>
      </c>
      <c r="N1252" s="33" t="str">
        <f>IF(F1252&lt;&gt;0,IF(AND(F1252&lt;F1251),"Preço Ok Coluna (D) Faixa 8","ERRO Preço Coluna (D) Faixa 8"),"Lançar Preço Coluna (D) Faixa 8")</f>
        <v>Lançar Preço Coluna (D) Faixa 8</v>
      </c>
      <c r="O1252" s="33"/>
      <c r="P1252" s="31" t="str">
        <f>IF(F1252&lt;&gt;"",IF(I1252=TRUE,"Preços OK na Faixa 8","ERRO Preços na Faixa 8"),"Lançar Preços na Faixa 8")</f>
        <v>Lançar Preços na Faixa 8</v>
      </c>
    </row>
    <row r="1253" spans="1:16" ht="25.5">
      <c r="A1253" s="11">
        <v>9</v>
      </c>
      <c r="B1253" s="12" t="s">
        <v>9</v>
      </c>
      <c r="C1253" s="19"/>
      <c r="D1253" s="84"/>
      <c r="E1253" s="84"/>
      <c r="F1253" s="84"/>
      <c r="G1253" s="10">
        <f t="shared" si="362"/>
        <v>0</v>
      </c>
      <c r="H1253" s="107"/>
      <c r="I1253" s="51" t="str">
        <f t="shared" si="363"/>
        <v/>
      </c>
      <c r="J1253" s="4"/>
      <c r="K1253" s="33" t="str">
        <f>IF(C1253&lt;&gt;0,IF(AND(C1253&lt;C1252),"Preço Ok Coluna (A) Faixa 9","ERRO Preço Coluna (A) Faixa 9"),"Lançar Preço Coluna (A) Faixa 9")</f>
        <v>Lançar Preço Coluna (A) Faixa 9</v>
      </c>
      <c r="L1253" s="33" t="str">
        <f>IF(D1253&lt;&gt;0,IF(AND(D1253&lt;D1252),"Preço Ok Coluna (B) Faixa 9","ERRO Preço Coluna (B) Faixa 9"),"Lançar Preço Coluna (B) Faixa 9")</f>
        <v>Lançar Preço Coluna (B) Faixa 9</v>
      </c>
      <c r="M1253" s="33" t="str">
        <f>IF(E1253&lt;&gt;0,IF(AND(E1253&lt;E1252),"Preço Ok Coluna (C) Faixa 9","ERRO Preço Coluna (C) Faixa 9"),"Lançar Preço Coluna (C) Faixa 9")</f>
        <v>Lançar Preço Coluna (C) Faixa 9</v>
      </c>
      <c r="N1253" s="33" t="str">
        <f>IF(F1253&lt;&gt;0,IF(AND(F1253&lt;F1252),"Preço Ok Coluna (D) Faixa 9","ERRO Preço Coluna (D) Faixa 9"),"Lançar Preço Coluna (D) Faixa 9")</f>
        <v>Lançar Preço Coluna (D) Faixa 9</v>
      </c>
      <c r="O1253" s="33"/>
      <c r="P1253" s="31" t="str">
        <f>IF(F1253&lt;&gt;"",IF(I1253=TRUE,"Preços OK na Faixa 9","ERRO Preços na Faixa 9"),"Lançar Preços na Faixa 9")</f>
        <v>Lançar Preços na Faixa 9</v>
      </c>
    </row>
    <row r="1254" spans="1:16" ht="25.5">
      <c r="A1254" s="11">
        <v>10</v>
      </c>
      <c r="B1254" s="12" t="s">
        <v>10</v>
      </c>
      <c r="C1254" s="19"/>
      <c r="D1254" s="84"/>
      <c r="E1254" s="84"/>
      <c r="F1254" s="84"/>
      <c r="G1254" s="10">
        <f t="shared" si="362"/>
        <v>0</v>
      </c>
      <c r="H1254" s="107"/>
      <c r="I1254" s="51" t="str">
        <f t="shared" si="363"/>
        <v/>
      </c>
      <c r="J1254" s="4"/>
      <c r="K1254" s="33" t="str">
        <f>IF(C1254&lt;&gt;0,IF(AND(C1254&lt;C1253),"Preço Ok Coluna (A) Faixa 10","ERRO Preço Coluna (A) Faixa 10"),"Lançar Preço Coluna (A) Faixa 10")</f>
        <v>Lançar Preço Coluna (A) Faixa 10</v>
      </c>
      <c r="L1254" s="33" t="str">
        <f>IF(D1254&lt;&gt;0,IF(AND(D1254&lt;D1253),"Preço Ok Coluna (B) Faixa 10","ERRO Preço Coluna (B) Faixa 10"),"Lançar Preço Coluna (B) Faixa 10")</f>
        <v>Lançar Preço Coluna (B) Faixa 10</v>
      </c>
      <c r="M1254" s="33" t="str">
        <f>IF(E1254&lt;&gt;0,IF(AND(E1254&lt;E1253),"Preço Ok Coluna (C) Faixa 10","ERRO Preço Coluna (C) Faixa 10"),"Lançar Preço Coluna (C) Faixa 10")</f>
        <v>Lançar Preço Coluna (C) Faixa 10</v>
      </c>
      <c r="N1254" s="33" t="str">
        <f>IF(F1254&lt;&gt;0,IF(AND(F1254&lt;F1253),"Preço Ok Coluna (D) Faixa 10","ERRO Preço Coluna (D) Faixa 10"),"Lançar Preço Coluna (D) Faixa 10")</f>
        <v>Lançar Preço Coluna (D) Faixa 10</v>
      </c>
      <c r="O1254" s="33"/>
      <c r="P1254" s="31" t="str">
        <f>IF(F1254&lt;&gt;"",IF(I1254=TRUE,"Preços OK na Faixa 10","ERRO Preços na Faixa 10"),"Lançar Preços na Faixa 10")</f>
        <v>Lançar Preços na Faixa 10</v>
      </c>
    </row>
    <row r="1255" spans="1:16" ht="25.5">
      <c r="A1255" s="11">
        <v>11</v>
      </c>
      <c r="B1255" s="12" t="s">
        <v>11</v>
      </c>
      <c r="C1255" s="19"/>
      <c r="D1255" s="84"/>
      <c r="E1255" s="84"/>
      <c r="F1255" s="84"/>
      <c r="G1255" s="10">
        <f t="shared" si="362"/>
        <v>0</v>
      </c>
      <c r="H1255" s="107"/>
      <c r="I1255" s="51" t="str">
        <f t="shared" si="363"/>
        <v/>
      </c>
      <c r="J1255" s="4"/>
      <c r="K1255" s="33" t="str">
        <f>IF(C1255&lt;&gt;0,IF(AND(C1255&lt;C1254),"Preço Ok Coluna (A) Faixa 11","ERRO Preço Coluna (A) Faixa 11"),"Lançar Preço Coluna (A) Faixa 11")</f>
        <v>Lançar Preço Coluna (A) Faixa 11</v>
      </c>
      <c r="L1255" s="33" t="str">
        <f>IF(D1255&lt;&gt;0,IF(AND(D1255&lt;D1254),"Preço Ok Coluna (B) Faixa 11","ERRO Preço Coluna (B) Faixa 11"),"Lançar Preço Coluna (B) Faixa 11")</f>
        <v>Lançar Preço Coluna (B) Faixa 11</v>
      </c>
      <c r="M1255" s="33" t="str">
        <f>IF(E1255&lt;&gt;0,IF(AND(E1255&lt;E1254),"Preço Ok Coluna (C) Faixa 11","ERRO Preço Coluna (C) Faixa 11"),"Lançar Preço Coluna (C) Faixa 11")</f>
        <v>Lançar Preço Coluna (C) Faixa 11</v>
      </c>
      <c r="N1255" s="33" t="str">
        <f>IF(F1255&lt;&gt;0,IF(AND(F1255&lt;F1254),"Preço Ok Coluna (D) Faixa 11","ERRO Preço Coluna (D) Faixa 11"),"Lançar Preço Coluna (D) Faixa 11")</f>
        <v>Lançar Preço Coluna (D) Faixa 11</v>
      </c>
      <c r="O1255" s="33"/>
      <c r="P1255" s="31" t="str">
        <f>IF(F1255&lt;&gt;"",IF(I1255=TRUE,"Preços OK na Faixa 11","ERRO Preços na Faixa 11"),"Lançar Preços na Faixa 11")</f>
        <v>Lançar Preços na Faixa 11</v>
      </c>
    </row>
    <row r="1256" spans="1:16" ht="25.5">
      <c r="A1256" s="11">
        <v>12</v>
      </c>
      <c r="B1256" s="12" t="s">
        <v>12</v>
      </c>
      <c r="C1256" s="19"/>
      <c r="D1256" s="84"/>
      <c r="E1256" s="84"/>
      <c r="F1256" s="84"/>
      <c r="G1256" s="10">
        <f t="shared" si="362"/>
        <v>0</v>
      </c>
      <c r="H1256" s="107"/>
      <c r="I1256" s="51" t="str">
        <f t="shared" si="363"/>
        <v/>
      </c>
      <c r="J1256" s="4"/>
      <c r="K1256" s="39" t="str">
        <f>IF(C1256&lt;&gt;0,IF(AND(C1256&lt;C1255),"Preço Ok Coluna (A) Faixa 12","ERRO Preço Coluna (A) Faixa 12"),"Lançar Preço Coluna (A) Faixa 12")</f>
        <v>Lançar Preço Coluna (A) Faixa 12</v>
      </c>
      <c r="L1256" s="39" t="str">
        <f>IF(D1256&lt;&gt;0,IF(AND(D1256&lt;D1255),"Preço Ok Coluna (B) Faixa 12","ERRO Preço Coluna (B) Faixa 12"),"Lançar Preço Coluna (B) Faixa 12")</f>
        <v>Lançar Preço Coluna (B) Faixa 12</v>
      </c>
      <c r="M1256" s="39" t="str">
        <f>IF(E1256&lt;&gt;0,IF(AND(E1256&lt;E1255),"Preço Ok Coluna (C) Faixa 12","ERRO Preço Coluna (C) Faixa 12"),"Lançar Preço Coluna (C) Faixa 12")</f>
        <v>Lançar Preço Coluna (C) Faixa 12</v>
      </c>
      <c r="N1256" s="39" t="str">
        <f>IF(F1256&lt;&gt;0,IF(AND(F1256&lt;F1255),"Preço Ok Coluna (D) Faixa 12","ERRO Preço Coluna (D) Faixa 12"),"Lançar Preço Coluna (D) Faixa 12")</f>
        <v>Lançar Preço Coluna (D) Faixa 12</v>
      </c>
      <c r="O1256" s="33"/>
      <c r="P1256" s="36" t="str">
        <f>IF(F1256&lt;&gt;"",IF(I1256=TRUE,"Preços OK na Faixa 12","ERRO Preços na Faixa 12"),"Lançar Preços na Faixa 12")</f>
        <v>Lançar Preços na Faixa 12</v>
      </c>
    </row>
    <row r="1257" spans="1:16" ht="26.25" thickBot="1">
      <c r="A1257" s="46">
        <v>13</v>
      </c>
      <c r="B1257" s="47" t="s">
        <v>13</v>
      </c>
      <c r="C1257" s="48"/>
      <c r="D1257" s="85"/>
      <c r="E1257" s="85"/>
      <c r="F1257" s="85"/>
      <c r="G1257" s="49">
        <f t="shared" si="362"/>
        <v>0</v>
      </c>
      <c r="H1257" s="107">
        <f>SUM(G1245:G1257)</f>
        <v>0</v>
      </c>
      <c r="I1257" s="51" t="str">
        <f t="shared" si="363"/>
        <v/>
      </c>
      <c r="J1257" s="4"/>
      <c r="K1257" s="39" t="str">
        <f>IF(C1257&lt;&gt;0,IF(AND(C1257&lt;C1256),"Preço Ok Coluna (A) Faixa 13","ERRO Preço Coluna (A) Faixa 13"),"Lançar Preço Coluna (A) Faixa 13")</f>
        <v>Lançar Preço Coluna (A) Faixa 13</v>
      </c>
      <c r="L1257" s="39" t="str">
        <f>IF(D1257&lt;&gt;0,IF(AND(D1257&lt;D1256),"Preço Ok Coluna (B) Faixa 12","ERRO Preço Coluna (B) Faixa 12"),"Lançar Preço Coluna (B) Faixa 12")</f>
        <v>Lançar Preço Coluna (B) Faixa 12</v>
      </c>
      <c r="M1257" s="39" t="str">
        <f>IF(E1257&lt;&gt;0,IF(AND(E1257&lt;E1256),"Preço Ok Coluna (C) Faixa 12","ERRO Preço Coluna (C) Faixa 12"),"Lançar Preço Coluna (C) Faixa 12")</f>
        <v>Lançar Preço Coluna (C) Faixa 12</v>
      </c>
      <c r="N1257" s="39" t="str">
        <f>IF(F1257&lt;&gt;0,IF(AND(F1257&lt;F1256),"Preço Ok Coluna (D) Faixa 12","ERRO Preço Coluna (D) Faixa 12"),"Lançar Preço Coluna (D) Faixa 12")</f>
        <v>Lançar Preço Coluna (D) Faixa 12</v>
      </c>
      <c r="O1257" s="39"/>
      <c r="P1257" s="36" t="str">
        <f>IF(F1257&lt;&gt;"",IF(I1257=TRUE,"Preços OK na Faixa 13","ERRO Preços na Faixa 13"),"Lançar Preços na Faixa 13")</f>
        <v>Lançar Preços na Faixa 13</v>
      </c>
    </row>
    <row r="1258" spans="1:16" ht="24" customHeight="1" thickBot="1">
      <c r="H1258" s="108"/>
      <c r="K1258" s="35"/>
      <c r="L1258" s="35"/>
      <c r="M1258" s="35"/>
      <c r="N1258" s="35"/>
      <c r="O1258" s="35"/>
      <c r="P1258" s="42"/>
    </row>
    <row r="1259" spans="1:16" s="63" customFormat="1" ht="30.75" customHeight="1" thickBot="1">
      <c r="A1259" s="120" t="s">
        <v>137</v>
      </c>
      <c r="B1259" s="121"/>
      <c r="C1259" s="121"/>
      <c r="D1259" s="121"/>
      <c r="E1259" s="122"/>
      <c r="F1259" s="122"/>
      <c r="G1259" s="123"/>
      <c r="H1259" s="104"/>
      <c r="I1259" s="59"/>
      <c r="J1259" s="60"/>
      <c r="K1259" s="145" t="s">
        <v>50</v>
      </c>
      <c r="L1259" s="145"/>
      <c r="M1259" s="145"/>
      <c r="N1259" s="145"/>
      <c r="O1259" s="61"/>
      <c r="P1259" s="147" t="s">
        <v>51</v>
      </c>
    </row>
    <row r="1260" spans="1:16" ht="39.75" customHeight="1" thickBot="1">
      <c r="A1260" s="124" t="s">
        <v>196</v>
      </c>
      <c r="B1260" s="125"/>
      <c r="C1260" s="125"/>
      <c r="D1260" s="125"/>
      <c r="E1260" s="125"/>
      <c r="F1260" s="125"/>
      <c r="G1260" s="126"/>
      <c r="H1260" s="105"/>
      <c r="I1260" s="51"/>
      <c r="J1260" s="4"/>
      <c r="K1260" s="145"/>
      <c r="L1260" s="145"/>
      <c r="M1260" s="145"/>
      <c r="N1260" s="145"/>
      <c r="O1260" s="18"/>
      <c r="P1260" s="147"/>
    </row>
    <row r="1261" spans="1:16" ht="13.5" customHeight="1" thickBot="1">
      <c r="A1261" s="127" t="s">
        <v>37</v>
      </c>
      <c r="B1261" s="127" t="s">
        <v>36</v>
      </c>
      <c r="C1261" s="130" t="s">
        <v>45</v>
      </c>
      <c r="D1261" s="131"/>
      <c r="E1261" s="131"/>
      <c r="F1261" s="132"/>
      <c r="G1261" s="133" t="s">
        <v>231</v>
      </c>
      <c r="H1261" s="106"/>
      <c r="I1261" s="51"/>
      <c r="J1261" s="4"/>
      <c r="K1261" s="145"/>
      <c r="L1261" s="145"/>
      <c r="M1261" s="145"/>
      <c r="N1261" s="145"/>
      <c r="O1261" s="18"/>
      <c r="P1261" s="147"/>
    </row>
    <row r="1262" spans="1:16" ht="13.5" customHeight="1" thickBot="1">
      <c r="A1262" s="128"/>
      <c r="B1262" s="128"/>
      <c r="C1262" s="136" t="s">
        <v>41</v>
      </c>
      <c r="D1262" s="82" t="s">
        <v>42</v>
      </c>
      <c r="E1262" s="82" t="s">
        <v>43</v>
      </c>
      <c r="F1262" s="82" t="s">
        <v>44</v>
      </c>
      <c r="G1262" s="134"/>
      <c r="H1262" s="106"/>
      <c r="I1262" s="51"/>
      <c r="J1262" s="4"/>
      <c r="K1262" s="145"/>
      <c r="L1262" s="145"/>
      <c r="M1262" s="145"/>
      <c r="N1262" s="145"/>
      <c r="O1262" s="18"/>
      <c r="P1262" s="147"/>
    </row>
    <row r="1263" spans="1:16" ht="39" customHeight="1" thickBot="1">
      <c r="A1263" s="129"/>
      <c r="B1263" s="129"/>
      <c r="C1263" s="138"/>
      <c r="D1263" s="83" t="s">
        <v>47</v>
      </c>
      <c r="E1263" s="83" t="s">
        <v>48</v>
      </c>
      <c r="F1263" s="83" t="s">
        <v>49</v>
      </c>
      <c r="G1263" s="135"/>
      <c r="H1263" s="106"/>
      <c r="I1263" s="51"/>
      <c r="J1263" s="4"/>
      <c r="K1263" s="146"/>
      <c r="L1263" s="146"/>
      <c r="M1263" s="146"/>
      <c r="N1263" s="146"/>
      <c r="O1263" s="32"/>
      <c r="P1263" s="148"/>
    </row>
    <row r="1264" spans="1:16" ht="25.5">
      <c r="A1264" s="8">
        <v>1</v>
      </c>
      <c r="B1264" s="9" t="s">
        <v>1</v>
      </c>
      <c r="C1264" s="19"/>
      <c r="D1264" s="84"/>
      <c r="E1264" s="84"/>
      <c r="F1264" s="84"/>
      <c r="G1264" s="10">
        <f t="shared" ref="G1264:G1276" si="364">SUM(C1264:D1264)</f>
        <v>0</v>
      </c>
      <c r="H1264" s="107"/>
      <c r="I1264" s="51" t="str">
        <f t="shared" ref="I1264:I1276" si="365">IF(C1264&lt;&gt;0,AND(D1264&lt;C1264,E1264&lt;D1264,F1264&lt;E1264),"")</f>
        <v/>
      </c>
      <c r="J1264" s="4"/>
      <c r="K1264" s="40" t="str">
        <f>IF(C1264&lt;&gt;0,IF(AND(C1264&lt;C1245),"Preço Ok Coluna (A) Faixa 1","ERRO Preço Coluna (A) Faixa 1"),"Lançar Preço Coluna (A) Faixa 1")</f>
        <v>Lançar Preço Coluna (A) Faixa 1</v>
      </c>
      <c r="L1264" s="40" t="str">
        <f>IF(D1264&lt;&gt;0,IF(AND(D1264&lt;D1245),"Preço Ok Coluna (B) Faixa 1","ERRO Preço Coluna (B) Faixa 1"),"Lançar Preço Coluna (B) Faixa 1")</f>
        <v>Lançar Preço Coluna (B) Faixa 1</v>
      </c>
      <c r="M1264" s="40" t="str">
        <f>IF(E1264&lt;&gt;0,IF(AND(E1264&lt;E1245),"Preço Ok Coluna (C) Faixa 1","ERRO Preço Coluna (C) Faixa 1"),"Lançar Preço Coluna (C) Faixa 1")</f>
        <v>Lançar Preço Coluna (C) Faixa 1</v>
      </c>
      <c r="N1264" s="40" t="str">
        <f>IF(F1264&lt;&gt;0,IF(AND(F1264&lt;F1245),"Preço Ok Coluna (D) Faixa 1","ERRO Preço Coluna (D) Faixa 1"),"Lançar Preço Coluna (D) Faixa 1")</f>
        <v>Lançar Preço Coluna (D) Faixa 1</v>
      </c>
      <c r="O1264" s="40"/>
      <c r="P1264" s="31" t="str">
        <f>IF(F1264&lt;&gt;"",IF(I1264=TRUE,"Preços OK na Faixa 1","ERRO Preços na Faixa 1"),"Lançar Preços na Faixa 1")</f>
        <v>Lançar Preços na Faixa 1</v>
      </c>
    </row>
    <row r="1265" spans="1:16" ht="25.5">
      <c r="A1265" s="94">
        <v>2</v>
      </c>
      <c r="B1265" s="95" t="s">
        <v>2</v>
      </c>
      <c r="C1265" s="19"/>
      <c r="D1265" s="84"/>
      <c r="E1265" s="84"/>
      <c r="F1265" s="84"/>
      <c r="G1265" s="10">
        <f t="shared" si="364"/>
        <v>0</v>
      </c>
      <c r="H1265" s="107"/>
      <c r="I1265" s="51" t="str">
        <f t="shared" si="365"/>
        <v/>
      </c>
      <c r="J1265" s="4"/>
      <c r="K1265" s="40" t="str">
        <f>IF(C1265&lt;&gt;0,IF(AND(C1265&lt;C1246),"Preço Ok Coluna (A) Faixa 1","ERRO Preço Coluna (A) Faixa 1"),"Lançar Preço Coluna (A) Faixa 1")</f>
        <v>Lançar Preço Coluna (A) Faixa 1</v>
      </c>
      <c r="L1265" s="40" t="str">
        <f>IF(D1265&lt;&gt;0,IF(AND(D1265&lt;D1246),"Preço Ok Coluna (B) Faixa 1","ERRO Preço Coluna (B) Faixa 1"),"Lançar Preço Coluna (B) Faixa 1")</f>
        <v>Lançar Preço Coluna (B) Faixa 1</v>
      </c>
      <c r="M1265" s="40" t="str">
        <f>IF(E1265&lt;&gt;0,IF(AND(E1265&lt;E1246),"Preço Ok Coluna (C) Faixa 1","ERRO Preço Coluna (C) Faixa 1"),"Lançar Preço Coluna (C) Faixa 1")</f>
        <v>Lançar Preço Coluna (C) Faixa 1</v>
      </c>
      <c r="N1265" s="40" t="str">
        <f>IF(F1265&lt;&gt;0,IF(AND(F1265&lt;F1246),"Preço Ok Coluna (D) Faixa 1","ERRO Preço Coluna (D) Faixa 1"),"Lançar Preço Coluna (D) Faixa 1")</f>
        <v>Lançar Preço Coluna (D) Faixa 1</v>
      </c>
      <c r="O1265" s="33"/>
      <c r="P1265" s="31" t="str">
        <f>IF(F1265&lt;&gt;"",IF(I1265=TRUE,"Preços OK na Faixa 2","ERRO Preços na Faixa 2"),"Lançar Preços na Faixa 2")</f>
        <v>Lançar Preços na Faixa 2</v>
      </c>
    </row>
    <row r="1266" spans="1:16" ht="25.5">
      <c r="A1266" s="11">
        <v>3</v>
      </c>
      <c r="B1266" s="12" t="s">
        <v>3</v>
      </c>
      <c r="C1266" s="19"/>
      <c r="D1266" s="84"/>
      <c r="E1266" s="84"/>
      <c r="F1266" s="84"/>
      <c r="G1266" s="10">
        <f t="shared" si="364"/>
        <v>0</v>
      </c>
      <c r="H1266" s="107"/>
      <c r="I1266" s="51" t="str">
        <f t="shared" si="365"/>
        <v/>
      </c>
      <c r="J1266" s="4"/>
      <c r="K1266" s="40" t="str">
        <f t="shared" ref="K1266:K1276" si="366">IF(C1266&lt;&gt;0,IF(AND(C1266&lt;C1247),"Preço Ok Coluna (A) Faixa 1","ERRO Preço Coluna (A) Faixa 1"),"Lançar Preço Coluna (A) Faixa 1")</f>
        <v>Lançar Preço Coluna (A) Faixa 1</v>
      </c>
      <c r="L1266" s="40" t="str">
        <f t="shared" ref="L1266:L1276" si="367">IF(D1266&lt;&gt;0,IF(AND(D1266&lt;D1247),"Preço Ok Coluna (B) Faixa 1","ERRO Preço Coluna (B) Faixa 1"),"Lançar Preço Coluna (B) Faixa 1")</f>
        <v>Lançar Preço Coluna (B) Faixa 1</v>
      </c>
      <c r="M1266" s="40" t="str">
        <f t="shared" ref="M1266:M1276" si="368">IF(E1266&lt;&gt;0,IF(AND(E1266&lt;E1247),"Preço Ok Coluna (C) Faixa 1","ERRO Preço Coluna (C) Faixa 1"),"Lançar Preço Coluna (C) Faixa 1")</f>
        <v>Lançar Preço Coluna (C) Faixa 1</v>
      </c>
      <c r="N1266" s="40" t="str">
        <f t="shared" ref="N1266:N1276" si="369">IF(F1266&lt;&gt;0,IF(AND(F1266&lt;F1247),"Preço Ok Coluna (D) Faixa 1","ERRO Preço Coluna (D) Faixa 1"),"Lançar Preço Coluna (D) Faixa 1")</f>
        <v>Lançar Preço Coluna (D) Faixa 1</v>
      </c>
      <c r="O1266" s="33"/>
      <c r="P1266" s="31" t="str">
        <f>IF(F1266&lt;&gt;"",IF(I1266=TRUE,"Preços OK na Faixa 3","ERRO Preços na Faixa 3"),"Lançar Preços na Faixa 3")</f>
        <v>Lançar Preços na Faixa 3</v>
      </c>
    </row>
    <row r="1267" spans="1:16" ht="25.5">
      <c r="A1267" s="11">
        <v>4</v>
      </c>
      <c r="B1267" s="12" t="s">
        <v>4</v>
      </c>
      <c r="C1267" s="19"/>
      <c r="D1267" s="84"/>
      <c r="E1267" s="84"/>
      <c r="F1267" s="84"/>
      <c r="G1267" s="10">
        <f t="shared" si="364"/>
        <v>0</v>
      </c>
      <c r="H1267" s="107"/>
      <c r="I1267" s="51" t="str">
        <f t="shared" si="365"/>
        <v/>
      </c>
      <c r="J1267" s="4"/>
      <c r="K1267" s="40" t="str">
        <f t="shared" si="366"/>
        <v>Lançar Preço Coluna (A) Faixa 1</v>
      </c>
      <c r="L1267" s="40" t="str">
        <f t="shared" si="367"/>
        <v>Lançar Preço Coluna (B) Faixa 1</v>
      </c>
      <c r="M1267" s="40" t="str">
        <f t="shared" si="368"/>
        <v>Lançar Preço Coluna (C) Faixa 1</v>
      </c>
      <c r="N1267" s="40" t="str">
        <f t="shared" si="369"/>
        <v>Lançar Preço Coluna (D) Faixa 1</v>
      </c>
      <c r="O1267" s="33"/>
      <c r="P1267" s="31" t="str">
        <f>IF(F1267&lt;&gt;"",IF(I1267=TRUE,"Preços OK na Faixa 4","ERRO Preços na Faixa 4"),"Lançar Preços na Faixa 4")</f>
        <v>Lançar Preços na Faixa 4</v>
      </c>
    </row>
    <row r="1268" spans="1:16" ht="25.5">
      <c r="A1268" s="14">
        <v>5</v>
      </c>
      <c r="B1268" s="15" t="s">
        <v>5</v>
      </c>
      <c r="C1268" s="19"/>
      <c r="D1268" s="84"/>
      <c r="E1268" s="84"/>
      <c r="F1268" s="84"/>
      <c r="G1268" s="10">
        <f t="shared" si="364"/>
        <v>0</v>
      </c>
      <c r="H1268" s="107"/>
      <c r="I1268" s="51" t="str">
        <f t="shared" si="365"/>
        <v/>
      </c>
      <c r="J1268" s="18"/>
      <c r="K1268" s="40" t="str">
        <f t="shared" si="366"/>
        <v>Lançar Preço Coluna (A) Faixa 1</v>
      </c>
      <c r="L1268" s="40" t="str">
        <f t="shared" si="367"/>
        <v>Lançar Preço Coluna (B) Faixa 1</v>
      </c>
      <c r="M1268" s="40" t="str">
        <f t="shared" si="368"/>
        <v>Lançar Preço Coluna (C) Faixa 1</v>
      </c>
      <c r="N1268" s="40" t="str">
        <f t="shared" si="369"/>
        <v>Lançar Preço Coluna (D) Faixa 1</v>
      </c>
      <c r="O1268" s="33"/>
      <c r="P1268" s="31" t="str">
        <f>IF(F1268&lt;&gt;"",IF(I1268=TRUE,"Preços OK na Faixa 5","ERRO Preços na Faixa 5"),"Lançar Preços na Faixa 5")</f>
        <v>Lançar Preços na Faixa 5</v>
      </c>
    </row>
    <row r="1269" spans="1:16" ht="25.5">
      <c r="A1269" s="11">
        <v>6</v>
      </c>
      <c r="B1269" s="12" t="s">
        <v>6</v>
      </c>
      <c r="C1269" s="19"/>
      <c r="D1269" s="84"/>
      <c r="E1269" s="84"/>
      <c r="F1269" s="84"/>
      <c r="G1269" s="10">
        <f t="shared" si="364"/>
        <v>0</v>
      </c>
      <c r="H1269" s="107"/>
      <c r="I1269" s="51" t="str">
        <f t="shared" si="365"/>
        <v/>
      </c>
      <c r="J1269" s="4"/>
      <c r="K1269" s="40" t="str">
        <f t="shared" si="366"/>
        <v>Lançar Preço Coluna (A) Faixa 1</v>
      </c>
      <c r="L1269" s="40" t="str">
        <f t="shared" si="367"/>
        <v>Lançar Preço Coluna (B) Faixa 1</v>
      </c>
      <c r="M1269" s="40" t="str">
        <f t="shared" si="368"/>
        <v>Lançar Preço Coluna (C) Faixa 1</v>
      </c>
      <c r="N1269" s="40" t="str">
        <f t="shared" si="369"/>
        <v>Lançar Preço Coluna (D) Faixa 1</v>
      </c>
      <c r="O1269" s="33"/>
      <c r="P1269" s="31" t="str">
        <f>IF(F1269&lt;&gt;"",IF(I1269=TRUE,"Preços OK na Faixa 6","ERRO Preços na Faixa 6"),"Lançar Preços na Faixa 6")</f>
        <v>Lançar Preços na Faixa 6</v>
      </c>
    </row>
    <row r="1270" spans="1:16" ht="25.5">
      <c r="A1270" s="11">
        <v>7</v>
      </c>
      <c r="B1270" s="12" t="s">
        <v>7</v>
      </c>
      <c r="C1270" s="19"/>
      <c r="D1270" s="84"/>
      <c r="E1270" s="84"/>
      <c r="F1270" s="84"/>
      <c r="G1270" s="10">
        <f t="shared" si="364"/>
        <v>0</v>
      </c>
      <c r="H1270" s="107"/>
      <c r="I1270" s="51" t="str">
        <f t="shared" si="365"/>
        <v/>
      </c>
      <c r="J1270" s="4"/>
      <c r="K1270" s="40" t="str">
        <f t="shared" si="366"/>
        <v>Lançar Preço Coluna (A) Faixa 1</v>
      </c>
      <c r="L1270" s="40" t="str">
        <f t="shared" si="367"/>
        <v>Lançar Preço Coluna (B) Faixa 1</v>
      </c>
      <c r="M1270" s="40" t="str">
        <f t="shared" si="368"/>
        <v>Lançar Preço Coluna (C) Faixa 1</v>
      </c>
      <c r="N1270" s="40" t="str">
        <f t="shared" si="369"/>
        <v>Lançar Preço Coluna (D) Faixa 1</v>
      </c>
      <c r="O1270" s="33"/>
      <c r="P1270" s="31" t="str">
        <f>IF(F1270&lt;&gt;"",IF(I1270=TRUE,"Preços OK na Faixa 7","ERRO Preços na Faixa 7"),"Lançar Preços na Faixa 7")</f>
        <v>Lançar Preços na Faixa 7</v>
      </c>
    </row>
    <row r="1271" spans="1:16" ht="25.5">
      <c r="A1271" s="11">
        <v>8</v>
      </c>
      <c r="B1271" s="12" t="s">
        <v>8</v>
      </c>
      <c r="C1271" s="19"/>
      <c r="D1271" s="84"/>
      <c r="E1271" s="84"/>
      <c r="F1271" s="84"/>
      <c r="G1271" s="10">
        <f t="shared" si="364"/>
        <v>0</v>
      </c>
      <c r="H1271" s="107"/>
      <c r="I1271" s="51" t="str">
        <f t="shared" si="365"/>
        <v/>
      </c>
      <c r="J1271" s="4"/>
      <c r="K1271" s="40" t="str">
        <f t="shared" si="366"/>
        <v>Lançar Preço Coluna (A) Faixa 1</v>
      </c>
      <c r="L1271" s="40" t="str">
        <f t="shared" si="367"/>
        <v>Lançar Preço Coluna (B) Faixa 1</v>
      </c>
      <c r="M1271" s="40" t="str">
        <f t="shared" si="368"/>
        <v>Lançar Preço Coluna (C) Faixa 1</v>
      </c>
      <c r="N1271" s="40" t="str">
        <f t="shared" si="369"/>
        <v>Lançar Preço Coluna (D) Faixa 1</v>
      </c>
      <c r="O1271" s="33"/>
      <c r="P1271" s="31" t="str">
        <f>IF(F1271&lt;&gt;"",IF(I1271=TRUE,"Preços OK na Faixa 8","ERRO Preços na Faixa 8"),"Lançar Preços na Faixa 8")</f>
        <v>Lançar Preços na Faixa 8</v>
      </c>
    </row>
    <row r="1272" spans="1:16" ht="25.5">
      <c r="A1272" s="11">
        <v>9</v>
      </c>
      <c r="B1272" s="12" t="s">
        <v>9</v>
      </c>
      <c r="C1272" s="19"/>
      <c r="D1272" s="84"/>
      <c r="E1272" s="84"/>
      <c r="F1272" s="84"/>
      <c r="G1272" s="10">
        <f t="shared" si="364"/>
        <v>0</v>
      </c>
      <c r="H1272" s="107"/>
      <c r="I1272" s="51" t="str">
        <f t="shared" si="365"/>
        <v/>
      </c>
      <c r="J1272" s="4"/>
      <c r="K1272" s="40" t="str">
        <f t="shared" si="366"/>
        <v>Lançar Preço Coluna (A) Faixa 1</v>
      </c>
      <c r="L1272" s="40" t="str">
        <f t="shared" si="367"/>
        <v>Lançar Preço Coluna (B) Faixa 1</v>
      </c>
      <c r="M1272" s="40" t="str">
        <f t="shared" si="368"/>
        <v>Lançar Preço Coluna (C) Faixa 1</v>
      </c>
      <c r="N1272" s="40" t="str">
        <f t="shared" si="369"/>
        <v>Lançar Preço Coluna (D) Faixa 1</v>
      </c>
      <c r="O1272" s="33"/>
      <c r="P1272" s="31" t="str">
        <f>IF(F1272&lt;&gt;"",IF(I1272=TRUE,"Preços OK na Faixa 9","ERRO Preços na Faixa 9"),"Lançar Preços na Faixa 9")</f>
        <v>Lançar Preços na Faixa 9</v>
      </c>
    </row>
    <row r="1273" spans="1:16" ht="25.5">
      <c r="A1273" s="11">
        <v>10</v>
      </c>
      <c r="B1273" s="12" t="s">
        <v>10</v>
      </c>
      <c r="C1273" s="19"/>
      <c r="D1273" s="84"/>
      <c r="E1273" s="84"/>
      <c r="F1273" s="84"/>
      <c r="G1273" s="10">
        <f t="shared" si="364"/>
        <v>0</v>
      </c>
      <c r="H1273" s="107"/>
      <c r="I1273" s="51" t="str">
        <f t="shared" si="365"/>
        <v/>
      </c>
      <c r="J1273" s="4"/>
      <c r="K1273" s="40" t="str">
        <f t="shared" si="366"/>
        <v>Lançar Preço Coluna (A) Faixa 1</v>
      </c>
      <c r="L1273" s="40" t="str">
        <f t="shared" si="367"/>
        <v>Lançar Preço Coluna (B) Faixa 1</v>
      </c>
      <c r="M1273" s="40" t="str">
        <f t="shared" si="368"/>
        <v>Lançar Preço Coluna (C) Faixa 1</v>
      </c>
      <c r="N1273" s="40" t="str">
        <f t="shared" si="369"/>
        <v>Lançar Preço Coluna (D) Faixa 1</v>
      </c>
      <c r="O1273" s="33"/>
      <c r="P1273" s="31" t="str">
        <f>IF(F1273&lt;&gt;"",IF(I1273=TRUE,"Preços OK na Faixa 10","ERRO Preços na Faixa 10"),"Lançar Preços na Faixa 10")</f>
        <v>Lançar Preços na Faixa 10</v>
      </c>
    </row>
    <row r="1274" spans="1:16" ht="25.5">
      <c r="A1274" s="11">
        <v>11</v>
      </c>
      <c r="B1274" s="12" t="s">
        <v>11</v>
      </c>
      <c r="C1274" s="19"/>
      <c r="D1274" s="84"/>
      <c r="E1274" s="84"/>
      <c r="F1274" s="84"/>
      <c r="G1274" s="10">
        <f t="shared" si="364"/>
        <v>0</v>
      </c>
      <c r="H1274" s="107"/>
      <c r="I1274" s="51" t="str">
        <f t="shared" si="365"/>
        <v/>
      </c>
      <c r="J1274" s="4"/>
      <c r="K1274" s="40" t="str">
        <f t="shared" si="366"/>
        <v>Lançar Preço Coluna (A) Faixa 1</v>
      </c>
      <c r="L1274" s="40" t="str">
        <f t="shared" si="367"/>
        <v>Lançar Preço Coluna (B) Faixa 1</v>
      </c>
      <c r="M1274" s="40" t="str">
        <f t="shared" si="368"/>
        <v>Lançar Preço Coluna (C) Faixa 1</v>
      </c>
      <c r="N1274" s="40" t="str">
        <f t="shared" si="369"/>
        <v>Lançar Preço Coluna (D) Faixa 1</v>
      </c>
      <c r="O1274" s="33"/>
      <c r="P1274" s="31" t="str">
        <f>IF(F1274&lt;&gt;"",IF(I1274=TRUE,"Preços OK na Faixa 11","ERRO Preços na Faixa 11"),"Lançar Preços na Faixa 11")</f>
        <v>Lançar Preços na Faixa 11</v>
      </c>
    </row>
    <row r="1275" spans="1:16" ht="25.5">
      <c r="A1275" s="11">
        <v>12</v>
      </c>
      <c r="B1275" s="12" t="s">
        <v>12</v>
      </c>
      <c r="C1275" s="19"/>
      <c r="D1275" s="84"/>
      <c r="E1275" s="84"/>
      <c r="F1275" s="84"/>
      <c r="G1275" s="10">
        <f t="shared" si="364"/>
        <v>0</v>
      </c>
      <c r="H1275" s="107"/>
      <c r="I1275" s="51" t="str">
        <f t="shared" si="365"/>
        <v/>
      </c>
      <c r="J1275" s="4"/>
      <c r="K1275" s="40" t="str">
        <f t="shared" si="366"/>
        <v>Lançar Preço Coluna (A) Faixa 1</v>
      </c>
      <c r="L1275" s="40" t="str">
        <f t="shared" si="367"/>
        <v>Lançar Preço Coluna (B) Faixa 1</v>
      </c>
      <c r="M1275" s="40" t="str">
        <f t="shared" si="368"/>
        <v>Lançar Preço Coluna (C) Faixa 1</v>
      </c>
      <c r="N1275" s="40" t="str">
        <f t="shared" si="369"/>
        <v>Lançar Preço Coluna (D) Faixa 1</v>
      </c>
      <c r="O1275" s="33"/>
      <c r="P1275" s="36" t="str">
        <f>IF(F1275&lt;&gt;"",IF(I1275=TRUE,"Preços OK na Faixa 12","ERRO Preços na Faixa 12"),"Lançar Preços na Faixa 12")</f>
        <v>Lançar Preços na Faixa 12</v>
      </c>
    </row>
    <row r="1276" spans="1:16" ht="26.25" thickBot="1">
      <c r="A1276" s="46">
        <v>13</v>
      </c>
      <c r="B1276" s="47" t="s">
        <v>13</v>
      </c>
      <c r="C1276" s="48"/>
      <c r="D1276" s="85"/>
      <c r="E1276" s="85"/>
      <c r="F1276" s="85"/>
      <c r="G1276" s="49">
        <f t="shared" si="364"/>
        <v>0</v>
      </c>
      <c r="H1276" s="107">
        <f>SUM(G1264:G1276)</f>
        <v>0</v>
      </c>
      <c r="I1276" s="51" t="str">
        <f t="shared" si="365"/>
        <v/>
      </c>
      <c r="J1276" s="4"/>
      <c r="K1276" s="40" t="str">
        <f t="shared" si="366"/>
        <v>Lançar Preço Coluna (A) Faixa 1</v>
      </c>
      <c r="L1276" s="40" t="str">
        <f t="shared" si="367"/>
        <v>Lançar Preço Coluna (B) Faixa 1</v>
      </c>
      <c r="M1276" s="40" t="str">
        <f t="shared" si="368"/>
        <v>Lançar Preço Coluna (C) Faixa 1</v>
      </c>
      <c r="N1276" s="40" t="str">
        <f t="shared" si="369"/>
        <v>Lançar Preço Coluna (D) Faixa 1</v>
      </c>
      <c r="O1276" s="39"/>
      <c r="P1276" s="36" t="str">
        <f>IF(F1276&lt;&gt;"",IF(I1276=TRUE,"Preços OK na Faixa 13","ERRO Preços na Faixa 13"),"Lançar Preços na Faixa 13")</f>
        <v>Lançar Preços na Faixa 13</v>
      </c>
    </row>
    <row r="1277" spans="1:16" ht="24" customHeight="1" thickBot="1">
      <c r="H1277" s="108"/>
      <c r="K1277" s="35"/>
      <c r="L1277" s="35"/>
      <c r="M1277" s="35"/>
      <c r="N1277" s="35"/>
      <c r="O1277" s="35"/>
      <c r="P1277" s="42"/>
    </row>
    <row r="1278" spans="1:16" s="63" customFormat="1" ht="30.75" customHeight="1" thickBot="1">
      <c r="A1278" s="120" t="s">
        <v>138</v>
      </c>
      <c r="B1278" s="121"/>
      <c r="C1278" s="121"/>
      <c r="D1278" s="121"/>
      <c r="E1278" s="122"/>
      <c r="F1278" s="122"/>
      <c r="G1278" s="123"/>
      <c r="H1278" s="104"/>
      <c r="I1278" s="59"/>
      <c r="J1278" s="60"/>
      <c r="K1278" s="145" t="s">
        <v>50</v>
      </c>
      <c r="L1278" s="145"/>
      <c r="M1278" s="145"/>
      <c r="N1278" s="145"/>
      <c r="O1278" s="61"/>
      <c r="P1278" s="147" t="s">
        <v>51</v>
      </c>
    </row>
    <row r="1279" spans="1:16" ht="39.75" customHeight="1" thickBot="1">
      <c r="A1279" s="124" t="s">
        <v>197</v>
      </c>
      <c r="B1279" s="125"/>
      <c r="C1279" s="125"/>
      <c r="D1279" s="125"/>
      <c r="E1279" s="125"/>
      <c r="F1279" s="125"/>
      <c r="G1279" s="126"/>
      <c r="H1279" s="105"/>
      <c r="I1279" s="51"/>
      <c r="J1279" s="4"/>
      <c r="K1279" s="145"/>
      <c r="L1279" s="145"/>
      <c r="M1279" s="145"/>
      <c r="N1279" s="145"/>
      <c r="O1279" s="18"/>
      <c r="P1279" s="147"/>
    </row>
    <row r="1280" spans="1:16" ht="13.5" customHeight="1" thickBot="1">
      <c r="A1280" s="127" t="s">
        <v>37</v>
      </c>
      <c r="B1280" s="127" t="s">
        <v>36</v>
      </c>
      <c r="C1280" s="130" t="s">
        <v>45</v>
      </c>
      <c r="D1280" s="131"/>
      <c r="E1280" s="131"/>
      <c r="F1280" s="132"/>
      <c r="G1280" s="133" t="s">
        <v>231</v>
      </c>
      <c r="H1280" s="106"/>
      <c r="I1280" s="51"/>
      <c r="J1280" s="4"/>
      <c r="K1280" s="145"/>
      <c r="L1280" s="145"/>
      <c r="M1280" s="145"/>
      <c r="N1280" s="145"/>
      <c r="O1280" s="18"/>
      <c r="P1280" s="147"/>
    </row>
    <row r="1281" spans="1:16" ht="13.5" customHeight="1" thickBot="1">
      <c r="A1281" s="128"/>
      <c r="B1281" s="128"/>
      <c r="C1281" s="136" t="s">
        <v>41</v>
      </c>
      <c r="D1281" s="82" t="s">
        <v>42</v>
      </c>
      <c r="E1281" s="82" t="s">
        <v>43</v>
      </c>
      <c r="F1281" s="82" t="s">
        <v>44</v>
      </c>
      <c r="G1281" s="134"/>
      <c r="H1281" s="106"/>
      <c r="I1281" s="51"/>
      <c r="J1281" s="4"/>
      <c r="K1281" s="145"/>
      <c r="L1281" s="145"/>
      <c r="M1281" s="145"/>
      <c r="N1281" s="145"/>
      <c r="O1281" s="18"/>
      <c r="P1281" s="147"/>
    </row>
    <row r="1282" spans="1:16" ht="39" customHeight="1" thickBot="1">
      <c r="A1282" s="129"/>
      <c r="B1282" s="129"/>
      <c r="C1282" s="138"/>
      <c r="D1282" s="83" t="s">
        <v>47</v>
      </c>
      <c r="E1282" s="83" t="s">
        <v>48</v>
      </c>
      <c r="F1282" s="83" t="s">
        <v>49</v>
      </c>
      <c r="G1282" s="135"/>
      <c r="H1282" s="106"/>
      <c r="I1282" s="51"/>
      <c r="J1282" s="4"/>
      <c r="K1282" s="146"/>
      <c r="L1282" s="146"/>
      <c r="M1282" s="146"/>
      <c r="N1282" s="146"/>
      <c r="O1282" s="32"/>
      <c r="P1282" s="148"/>
    </row>
    <row r="1283" spans="1:16" ht="25.5">
      <c r="A1283" s="8">
        <v>1</v>
      </c>
      <c r="B1283" s="9" t="s">
        <v>1</v>
      </c>
      <c r="C1283" s="19"/>
      <c r="D1283" s="84"/>
      <c r="E1283" s="84"/>
      <c r="F1283" s="84"/>
      <c r="G1283" s="10">
        <f t="shared" ref="G1283:G1295" si="370">SUM(C1283:D1283)</f>
        <v>0</v>
      </c>
      <c r="H1283" s="107"/>
      <c r="I1283" s="51" t="str">
        <f t="shared" ref="I1283:I1295" si="371">IF(C1283&lt;&gt;0,AND(D1283&lt;C1283,E1283&lt;D1283,F1283&lt;E1283),"")</f>
        <v/>
      </c>
      <c r="J1283" s="4"/>
      <c r="K1283" s="40" t="str">
        <f>IF(C1283&lt;&gt;0,IF(AND(C1283&lt;C1264),"Preço Ok Coluna (A) Faixa 1","ERRO Preço Coluna (A) Faixa 1"),"Lançar Preço Coluna (A) Faixa 1")</f>
        <v>Lançar Preço Coluna (A) Faixa 1</v>
      </c>
      <c r="L1283" s="40" t="str">
        <f>IF(D1283&lt;&gt;0,IF(AND(D1283&lt;D1264),"Preço Ok Coluna (B) Faixa 1","ERRO Preço Coluna (B) Faixa 1"),"Lançar Preço Coluna (B) Faixa 1")</f>
        <v>Lançar Preço Coluna (B) Faixa 1</v>
      </c>
      <c r="M1283" s="40" t="str">
        <f>IF(E1283&lt;&gt;0,IF(AND(E1283&lt;E1264),"Preço Ok Coluna (C) Faixa 1","ERRO Preço Coluna (C) Faixa 1"),"Lançar Preço Coluna (C) Faixa 1")</f>
        <v>Lançar Preço Coluna (C) Faixa 1</v>
      </c>
      <c r="N1283" s="40" t="str">
        <f>IF(F1283&lt;&gt;0,IF(AND(F1283&lt;F1264),"Preço Ok Coluna (D) Faixa 1","ERRO Preço Coluna (D) Faixa 1"),"Lançar Preço Coluna (D) Faixa 1")</f>
        <v>Lançar Preço Coluna (D) Faixa 1</v>
      </c>
      <c r="O1283" s="40"/>
      <c r="P1283" s="31" t="str">
        <f>IF(F1283&lt;&gt;"",IF(I1283=TRUE,"Preços OK na Faixa 1","ERRO Preços na Faixa 1"),"Lançar Preços na Faixa 1")</f>
        <v>Lançar Preços na Faixa 1</v>
      </c>
    </row>
    <row r="1284" spans="1:16" ht="25.5">
      <c r="A1284" s="94">
        <v>2</v>
      </c>
      <c r="B1284" s="95" t="s">
        <v>2</v>
      </c>
      <c r="C1284" s="19"/>
      <c r="D1284" s="84"/>
      <c r="E1284" s="84"/>
      <c r="F1284" s="84"/>
      <c r="G1284" s="10">
        <f t="shared" si="370"/>
        <v>0</v>
      </c>
      <c r="H1284" s="107"/>
      <c r="I1284" s="51" t="str">
        <f t="shared" si="371"/>
        <v/>
      </c>
      <c r="J1284" s="4"/>
      <c r="K1284" s="40" t="str">
        <f>IF(C1284&lt;&gt;0,IF(AND(C1284&lt;C1265),"Preço Ok Coluna (A) Faixa 1","ERRO Preço Coluna (A) Faixa 1"),"Lançar Preço Coluna (A) Faixa 1")</f>
        <v>Lançar Preço Coluna (A) Faixa 1</v>
      </c>
      <c r="L1284" s="40" t="str">
        <f>IF(D1284&lt;&gt;0,IF(AND(D1284&lt;D1265),"Preço Ok Coluna (B) Faixa 1","ERRO Preço Coluna (B) Faixa 1"),"Lançar Preço Coluna (B) Faixa 1")</f>
        <v>Lançar Preço Coluna (B) Faixa 1</v>
      </c>
      <c r="M1284" s="40" t="str">
        <f>IF(E1284&lt;&gt;0,IF(AND(E1284&lt;E1265),"Preço Ok Coluna (C) Faixa 1","ERRO Preço Coluna (C) Faixa 1"),"Lançar Preço Coluna (C) Faixa 1")</f>
        <v>Lançar Preço Coluna (C) Faixa 1</v>
      </c>
      <c r="N1284" s="40" t="str">
        <f>IF(F1284&lt;&gt;0,IF(AND(F1284&lt;F1265),"Preço Ok Coluna (D) Faixa 1","ERRO Preço Coluna (D) Faixa 1"),"Lançar Preço Coluna (D) Faixa 1")</f>
        <v>Lançar Preço Coluna (D) Faixa 1</v>
      </c>
      <c r="O1284" s="33"/>
      <c r="P1284" s="31" t="str">
        <f>IF(F1284&lt;&gt;"",IF(I1284=TRUE,"Preços OK na Faixa 2","ERRO Preços na Faixa 2"),"Lançar Preços na Faixa 2")</f>
        <v>Lançar Preços na Faixa 2</v>
      </c>
    </row>
    <row r="1285" spans="1:16" ht="25.5">
      <c r="A1285" s="11">
        <v>3</v>
      </c>
      <c r="B1285" s="12" t="s">
        <v>3</v>
      </c>
      <c r="C1285" s="19"/>
      <c r="D1285" s="84"/>
      <c r="E1285" s="84"/>
      <c r="F1285" s="84"/>
      <c r="G1285" s="10">
        <f t="shared" si="370"/>
        <v>0</v>
      </c>
      <c r="H1285" s="107"/>
      <c r="I1285" s="51" t="str">
        <f t="shared" si="371"/>
        <v/>
      </c>
      <c r="J1285" s="4"/>
      <c r="K1285" s="40" t="str">
        <f t="shared" ref="K1285:K1295" si="372">IF(C1285&lt;&gt;0,IF(AND(C1285&lt;C1266),"Preço Ok Coluna (A) Faixa 1","ERRO Preço Coluna (A) Faixa 1"),"Lançar Preço Coluna (A) Faixa 1")</f>
        <v>Lançar Preço Coluna (A) Faixa 1</v>
      </c>
      <c r="L1285" s="40" t="str">
        <f t="shared" ref="L1285:L1295" si="373">IF(D1285&lt;&gt;0,IF(AND(D1285&lt;D1266),"Preço Ok Coluna (B) Faixa 1","ERRO Preço Coluna (B) Faixa 1"),"Lançar Preço Coluna (B) Faixa 1")</f>
        <v>Lançar Preço Coluna (B) Faixa 1</v>
      </c>
      <c r="M1285" s="40" t="str">
        <f t="shared" ref="M1285:M1295" si="374">IF(E1285&lt;&gt;0,IF(AND(E1285&lt;E1266),"Preço Ok Coluna (C) Faixa 1","ERRO Preço Coluna (C) Faixa 1"),"Lançar Preço Coluna (C) Faixa 1")</f>
        <v>Lançar Preço Coluna (C) Faixa 1</v>
      </c>
      <c r="N1285" s="40" t="str">
        <f t="shared" ref="N1285:N1295" si="375">IF(F1285&lt;&gt;0,IF(AND(F1285&lt;F1266),"Preço Ok Coluna (D) Faixa 1","ERRO Preço Coluna (D) Faixa 1"),"Lançar Preço Coluna (D) Faixa 1")</f>
        <v>Lançar Preço Coluna (D) Faixa 1</v>
      </c>
      <c r="O1285" s="33"/>
      <c r="P1285" s="31" t="str">
        <f>IF(F1285&lt;&gt;"",IF(I1285=TRUE,"Preços OK na Faixa 3","ERRO Preços na Faixa 3"),"Lançar Preços na Faixa 3")</f>
        <v>Lançar Preços na Faixa 3</v>
      </c>
    </row>
    <row r="1286" spans="1:16" ht="25.5">
      <c r="A1286" s="11">
        <v>4</v>
      </c>
      <c r="B1286" s="12" t="s">
        <v>4</v>
      </c>
      <c r="C1286" s="19"/>
      <c r="D1286" s="84"/>
      <c r="E1286" s="84"/>
      <c r="F1286" s="84"/>
      <c r="G1286" s="10">
        <f t="shared" si="370"/>
        <v>0</v>
      </c>
      <c r="H1286" s="107"/>
      <c r="I1286" s="51" t="str">
        <f t="shared" si="371"/>
        <v/>
      </c>
      <c r="J1286" s="4"/>
      <c r="K1286" s="40" t="str">
        <f t="shared" si="372"/>
        <v>Lançar Preço Coluna (A) Faixa 1</v>
      </c>
      <c r="L1286" s="40" t="str">
        <f t="shared" si="373"/>
        <v>Lançar Preço Coluna (B) Faixa 1</v>
      </c>
      <c r="M1286" s="40" t="str">
        <f t="shared" si="374"/>
        <v>Lançar Preço Coluna (C) Faixa 1</v>
      </c>
      <c r="N1286" s="40" t="str">
        <f t="shared" si="375"/>
        <v>Lançar Preço Coluna (D) Faixa 1</v>
      </c>
      <c r="O1286" s="33"/>
      <c r="P1286" s="31" t="str">
        <f>IF(F1286&lt;&gt;"",IF(I1286=TRUE,"Preços OK na Faixa 4","ERRO Preços na Faixa 4"),"Lançar Preços na Faixa 4")</f>
        <v>Lançar Preços na Faixa 4</v>
      </c>
    </row>
    <row r="1287" spans="1:16" ht="25.5">
      <c r="A1287" s="14">
        <v>5</v>
      </c>
      <c r="B1287" s="15" t="s">
        <v>5</v>
      </c>
      <c r="C1287" s="19"/>
      <c r="D1287" s="84"/>
      <c r="E1287" s="84"/>
      <c r="F1287" s="84"/>
      <c r="G1287" s="10">
        <f t="shared" si="370"/>
        <v>0</v>
      </c>
      <c r="H1287" s="107"/>
      <c r="I1287" s="51" t="str">
        <f t="shared" si="371"/>
        <v/>
      </c>
      <c r="J1287" s="18"/>
      <c r="K1287" s="40" t="str">
        <f t="shared" si="372"/>
        <v>Lançar Preço Coluna (A) Faixa 1</v>
      </c>
      <c r="L1287" s="40" t="str">
        <f t="shared" si="373"/>
        <v>Lançar Preço Coluna (B) Faixa 1</v>
      </c>
      <c r="M1287" s="40" t="str">
        <f t="shared" si="374"/>
        <v>Lançar Preço Coluna (C) Faixa 1</v>
      </c>
      <c r="N1287" s="40" t="str">
        <f t="shared" si="375"/>
        <v>Lançar Preço Coluna (D) Faixa 1</v>
      </c>
      <c r="O1287" s="33"/>
      <c r="P1287" s="31" t="str">
        <f>IF(F1287&lt;&gt;"",IF(I1287=TRUE,"Preços OK na Faixa 5","ERRO Preços na Faixa 5"),"Lançar Preços na Faixa 5")</f>
        <v>Lançar Preços na Faixa 5</v>
      </c>
    </row>
    <row r="1288" spans="1:16" ht="25.5">
      <c r="A1288" s="11">
        <v>6</v>
      </c>
      <c r="B1288" s="12" t="s">
        <v>6</v>
      </c>
      <c r="C1288" s="19"/>
      <c r="D1288" s="84"/>
      <c r="E1288" s="84"/>
      <c r="F1288" s="84"/>
      <c r="G1288" s="10">
        <f t="shared" si="370"/>
        <v>0</v>
      </c>
      <c r="H1288" s="107"/>
      <c r="I1288" s="51" t="str">
        <f t="shared" si="371"/>
        <v/>
      </c>
      <c r="J1288" s="4"/>
      <c r="K1288" s="40" t="str">
        <f t="shared" si="372"/>
        <v>Lançar Preço Coluna (A) Faixa 1</v>
      </c>
      <c r="L1288" s="40" t="str">
        <f t="shared" si="373"/>
        <v>Lançar Preço Coluna (B) Faixa 1</v>
      </c>
      <c r="M1288" s="40" t="str">
        <f t="shared" si="374"/>
        <v>Lançar Preço Coluna (C) Faixa 1</v>
      </c>
      <c r="N1288" s="40" t="str">
        <f t="shared" si="375"/>
        <v>Lançar Preço Coluna (D) Faixa 1</v>
      </c>
      <c r="O1288" s="33"/>
      <c r="P1288" s="31" t="str">
        <f>IF(F1288&lt;&gt;"",IF(I1288=TRUE,"Preços OK na Faixa 6","ERRO Preços na Faixa 6"),"Lançar Preços na Faixa 6")</f>
        <v>Lançar Preços na Faixa 6</v>
      </c>
    </row>
    <row r="1289" spans="1:16" ht="25.5">
      <c r="A1289" s="11">
        <v>7</v>
      </c>
      <c r="B1289" s="12" t="s">
        <v>7</v>
      </c>
      <c r="C1289" s="19"/>
      <c r="D1289" s="84"/>
      <c r="E1289" s="84"/>
      <c r="F1289" s="84"/>
      <c r="G1289" s="10">
        <f t="shared" si="370"/>
        <v>0</v>
      </c>
      <c r="H1289" s="107"/>
      <c r="I1289" s="51" t="str">
        <f t="shared" si="371"/>
        <v/>
      </c>
      <c r="J1289" s="4"/>
      <c r="K1289" s="40" t="str">
        <f t="shared" si="372"/>
        <v>Lançar Preço Coluna (A) Faixa 1</v>
      </c>
      <c r="L1289" s="40" t="str">
        <f t="shared" si="373"/>
        <v>Lançar Preço Coluna (B) Faixa 1</v>
      </c>
      <c r="M1289" s="40" t="str">
        <f t="shared" si="374"/>
        <v>Lançar Preço Coluna (C) Faixa 1</v>
      </c>
      <c r="N1289" s="40" t="str">
        <f t="shared" si="375"/>
        <v>Lançar Preço Coluna (D) Faixa 1</v>
      </c>
      <c r="O1289" s="33"/>
      <c r="P1289" s="31" t="str">
        <f>IF(F1289&lt;&gt;"",IF(I1289=TRUE,"Preços OK na Faixa 7","ERRO Preços na Faixa 7"),"Lançar Preços na Faixa 7")</f>
        <v>Lançar Preços na Faixa 7</v>
      </c>
    </row>
    <row r="1290" spans="1:16" ht="25.5">
      <c r="A1290" s="11">
        <v>8</v>
      </c>
      <c r="B1290" s="12" t="s">
        <v>8</v>
      </c>
      <c r="C1290" s="19"/>
      <c r="D1290" s="84"/>
      <c r="E1290" s="84"/>
      <c r="F1290" s="84"/>
      <c r="G1290" s="10">
        <f t="shared" si="370"/>
        <v>0</v>
      </c>
      <c r="H1290" s="107"/>
      <c r="I1290" s="51" t="str">
        <f t="shared" si="371"/>
        <v/>
      </c>
      <c r="J1290" s="4"/>
      <c r="K1290" s="40" t="str">
        <f t="shared" si="372"/>
        <v>Lançar Preço Coluna (A) Faixa 1</v>
      </c>
      <c r="L1290" s="40" t="str">
        <f t="shared" si="373"/>
        <v>Lançar Preço Coluna (B) Faixa 1</v>
      </c>
      <c r="M1290" s="40" t="str">
        <f t="shared" si="374"/>
        <v>Lançar Preço Coluna (C) Faixa 1</v>
      </c>
      <c r="N1290" s="40" t="str">
        <f t="shared" si="375"/>
        <v>Lançar Preço Coluna (D) Faixa 1</v>
      </c>
      <c r="O1290" s="33"/>
      <c r="P1290" s="31" t="str">
        <f>IF(F1290&lt;&gt;"",IF(I1290=TRUE,"Preços OK na Faixa 8","ERRO Preços na Faixa 8"),"Lançar Preços na Faixa 8")</f>
        <v>Lançar Preços na Faixa 8</v>
      </c>
    </row>
    <row r="1291" spans="1:16" ht="25.5">
      <c r="A1291" s="11">
        <v>9</v>
      </c>
      <c r="B1291" s="12" t="s">
        <v>9</v>
      </c>
      <c r="C1291" s="19"/>
      <c r="D1291" s="84"/>
      <c r="E1291" s="84"/>
      <c r="F1291" s="84"/>
      <c r="G1291" s="10">
        <f t="shared" si="370"/>
        <v>0</v>
      </c>
      <c r="H1291" s="107"/>
      <c r="I1291" s="51" t="str">
        <f t="shared" si="371"/>
        <v/>
      </c>
      <c r="J1291" s="4"/>
      <c r="K1291" s="40" t="str">
        <f t="shared" si="372"/>
        <v>Lançar Preço Coluna (A) Faixa 1</v>
      </c>
      <c r="L1291" s="40" t="str">
        <f t="shared" si="373"/>
        <v>Lançar Preço Coluna (B) Faixa 1</v>
      </c>
      <c r="M1291" s="40" t="str">
        <f t="shared" si="374"/>
        <v>Lançar Preço Coluna (C) Faixa 1</v>
      </c>
      <c r="N1291" s="40" t="str">
        <f t="shared" si="375"/>
        <v>Lançar Preço Coluna (D) Faixa 1</v>
      </c>
      <c r="O1291" s="33"/>
      <c r="P1291" s="31" t="str">
        <f>IF(F1291&lt;&gt;"",IF(I1291=TRUE,"Preços OK na Faixa 9","ERRO Preços na Faixa 9"),"Lançar Preços na Faixa 9")</f>
        <v>Lançar Preços na Faixa 9</v>
      </c>
    </row>
    <row r="1292" spans="1:16" ht="25.5">
      <c r="A1292" s="11">
        <v>10</v>
      </c>
      <c r="B1292" s="12" t="s">
        <v>10</v>
      </c>
      <c r="C1292" s="19"/>
      <c r="D1292" s="84"/>
      <c r="E1292" s="84"/>
      <c r="F1292" s="84"/>
      <c r="G1292" s="10">
        <f t="shared" si="370"/>
        <v>0</v>
      </c>
      <c r="H1292" s="107"/>
      <c r="I1292" s="51" t="str">
        <f t="shared" si="371"/>
        <v/>
      </c>
      <c r="J1292" s="4"/>
      <c r="K1292" s="40" t="str">
        <f t="shared" si="372"/>
        <v>Lançar Preço Coluna (A) Faixa 1</v>
      </c>
      <c r="L1292" s="40" t="str">
        <f t="shared" si="373"/>
        <v>Lançar Preço Coluna (B) Faixa 1</v>
      </c>
      <c r="M1292" s="40" t="str">
        <f t="shared" si="374"/>
        <v>Lançar Preço Coluna (C) Faixa 1</v>
      </c>
      <c r="N1292" s="40" t="str">
        <f t="shared" si="375"/>
        <v>Lançar Preço Coluna (D) Faixa 1</v>
      </c>
      <c r="O1292" s="33"/>
      <c r="P1292" s="31" t="str">
        <f>IF(F1292&lt;&gt;"",IF(I1292=TRUE,"Preços OK na Faixa 10","ERRO Preços na Faixa 10"),"Lançar Preços na Faixa 10")</f>
        <v>Lançar Preços na Faixa 10</v>
      </c>
    </row>
    <row r="1293" spans="1:16" ht="25.5">
      <c r="A1293" s="11">
        <v>11</v>
      </c>
      <c r="B1293" s="12" t="s">
        <v>11</v>
      </c>
      <c r="C1293" s="19"/>
      <c r="D1293" s="84"/>
      <c r="E1293" s="84"/>
      <c r="F1293" s="84"/>
      <c r="G1293" s="10">
        <f t="shared" si="370"/>
        <v>0</v>
      </c>
      <c r="H1293" s="107"/>
      <c r="I1293" s="51" t="str">
        <f t="shared" si="371"/>
        <v/>
      </c>
      <c r="J1293" s="4"/>
      <c r="K1293" s="40" t="str">
        <f t="shared" si="372"/>
        <v>Lançar Preço Coluna (A) Faixa 1</v>
      </c>
      <c r="L1293" s="40" t="str">
        <f t="shared" si="373"/>
        <v>Lançar Preço Coluna (B) Faixa 1</v>
      </c>
      <c r="M1293" s="40" t="str">
        <f t="shared" si="374"/>
        <v>Lançar Preço Coluna (C) Faixa 1</v>
      </c>
      <c r="N1293" s="40" t="str">
        <f t="shared" si="375"/>
        <v>Lançar Preço Coluna (D) Faixa 1</v>
      </c>
      <c r="O1293" s="33"/>
      <c r="P1293" s="31" t="str">
        <f>IF(F1293&lt;&gt;"",IF(I1293=TRUE,"Preços OK na Faixa 11","ERRO Preços na Faixa 11"),"Lançar Preços na Faixa 11")</f>
        <v>Lançar Preços na Faixa 11</v>
      </c>
    </row>
    <row r="1294" spans="1:16" ht="25.5">
      <c r="A1294" s="11">
        <v>12</v>
      </c>
      <c r="B1294" s="12" t="s">
        <v>12</v>
      </c>
      <c r="C1294" s="19"/>
      <c r="D1294" s="84"/>
      <c r="E1294" s="84"/>
      <c r="F1294" s="84"/>
      <c r="G1294" s="10">
        <f t="shared" si="370"/>
        <v>0</v>
      </c>
      <c r="H1294" s="107"/>
      <c r="I1294" s="51" t="str">
        <f t="shared" si="371"/>
        <v/>
      </c>
      <c r="J1294" s="4"/>
      <c r="K1294" s="40" t="str">
        <f t="shared" si="372"/>
        <v>Lançar Preço Coluna (A) Faixa 1</v>
      </c>
      <c r="L1294" s="40" t="str">
        <f t="shared" si="373"/>
        <v>Lançar Preço Coluna (B) Faixa 1</v>
      </c>
      <c r="M1294" s="40" t="str">
        <f t="shared" si="374"/>
        <v>Lançar Preço Coluna (C) Faixa 1</v>
      </c>
      <c r="N1294" s="40" t="str">
        <f t="shared" si="375"/>
        <v>Lançar Preço Coluna (D) Faixa 1</v>
      </c>
      <c r="O1294" s="33"/>
      <c r="P1294" s="36" t="str">
        <f>IF(F1294&lt;&gt;"",IF(I1294=TRUE,"Preços OK na Faixa 12","ERRO Preços na Faixa 12"),"Lançar Preços na Faixa 12")</f>
        <v>Lançar Preços na Faixa 12</v>
      </c>
    </row>
    <row r="1295" spans="1:16" ht="26.25" thickBot="1">
      <c r="A1295" s="46">
        <v>13</v>
      </c>
      <c r="B1295" s="47" t="s">
        <v>13</v>
      </c>
      <c r="C1295" s="48"/>
      <c r="D1295" s="85"/>
      <c r="E1295" s="85"/>
      <c r="F1295" s="85"/>
      <c r="G1295" s="49">
        <f t="shared" si="370"/>
        <v>0</v>
      </c>
      <c r="H1295" s="107">
        <f>SUM(G1283:G1295)</f>
        <v>0</v>
      </c>
      <c r="I1295" s="51" t="str">
        <f t="shared" si="371"/>
        <v/>
      </c>
      <c r="J1295" s="4"/>
      <c r="K1295" s="40" t="str">
        <f t="shared" si="372"/>
        <v>Lançar Preço Coluna (A) Faixa 1</v>
      </c>
      <c r="L1295" s="40" t="str">
        <f t="shared" si="373"/>
        <v>Lançar Preço Coluna (B) Faixa 1</v>
      </c>
      <c r="M1295" s="40" t="str">
        <f t="shared" si="374"/>
        <v>Lançar Preço Coluna (C) Faixa 1</v>
      </c>
      <c r="N1295" s="40" t="str">
        <f t="shared" si="375"/>
        <v>Lançar Preço Coluna (D) Faixa 1</v>
      </c>
      <c r="O1295" s="39"/>
      <c r="P1295" s="36" t="str">
        <f>IF(F1295&lt;&gt;"",IF(I1295=TRUE,"Preços OK na Faixa 13","ERRO Preços na Faixa 13"),"Lançar Preços na Faixa 13")</f>
        <v>Lançar Preços na Faixa 13</v>
      </c>
    </row>
    <row r="1297" spans="1:16" ht="30" customHeight="1">
      <c r="A1297" s="177" t="s">
        <v>240</v>
      </c>
      <c r="B1297" s="178"/>
      <c r="C1297" s="178"/>
      <c r="D1297" s="178"/>
      <c r="E1297" s="178"/>
      <c r="F1297" s="179"/>
      <c r="G1297" s="66">
        <f>SUM(H1247:H1295)</f>
        <v>0</v>
      </c>
      <c r="H1297" s="76"/>
      <c r="I1297" s="51"/>
      <c r="J1297" s="4"/>
      <c r="K1297" s="17"/>
    </row>
    <row r="1298" spans="1:16" ht="30" customHeight="1" thickBot="1">
      <c r="A1298" s="32"/>
      <c r="B1298" s="32"/>
      <c r="C1298" s="32"/>
      <c r="D1298" s="32"/>
      <c r="E1298" s="32"/>
      <c r="F1298" s="32"/>
      <c r="G1298" s="103"/>
      <c r="H1298" s="76"/>
      <c r="I1298" s="51"/>
      <c r="J1298" s="18"/>
      <c r="K1298" s="17"/>
      <c r="L1298" s="102"/>
    </row>
    <row r="1299" spans="1:16" ht="30" customHeight="1" thickBot="1">
      <c r="A1299" s="174" t="s">
        <v>244</v>
      </c>
      <c r="B1299" s="175"/>
      <c r="C1299" s="175"/>
      <c r="D1299" s="175"/>
      <c r="E1299" s="175"/>
      <c r="F1299" s="175"/>
      <c r="G1299" s="176"/>
      <c r="H1299" s="56"/>
      <c r="I1299" s="51"/>
      <c r="J1299" s="4"/>
      <c r="K1299" s="35"/>
      <c r="L1299" s="35"/>
      <c r="M1299" s="35"/>
      <c r="N1299" s="35"/>
      <c r="O1299" s="35"/>
      <c r="P1299" s="42"/>
    </row>
    <row r="1300" spans="1:16" ht="30" customHeight="1" thickBot="1">
      <c r="A1300" s="32"/>
      <c r="B1300" s="32"/>
      <c r="C1300" s="32"/>
      <c r="D1300" s="32"/>
      <c r="E1300" s="32"/>
      <c r="F1300" s="32"/>
      <c r="G1300" s="103"/>
      <c r="H1300" s="76"/>
      <c r="I1300" s="51"/>
      <c r="J1300" s="18"/>
      <c r="K1300" s="17"/>
      <c r="L1300" s="102"/>
    </row>
    <row r="1301" spans="1:16" s="63" customFormat="1" ht="30.75" customHeight="1" thickBot="1">
      <c r="A1301" s="120" t="s">
        <v>139</v>
      </c>
      <c r="B1301" s="121"/>
      <c r="C1301" s="121"/>
      <c r="D1301" s="121"/>
      <c r="E1301" s="122"/>
      <c r="F1301" s="122"/>
      <c r="G1301" s="123"/>
      <c r="H1301" s="104"/>
      <c r="I1301" s="59"/>
      <c r="J1301" s="60"/>
      <c r="K1301" s="145" t="s">
        <v>50</v>
      </c>
      <c r="L1301" s="145"/>
      <c r="M1301" s="145"/>
      <c r="N1301" s="145"/>
      <c r="O1301" s="61"/>
      <c r="P1301" s="147" t="s">
        <v>51</v>
      </c>
    </row>
    <row r="1302" spans="1:16" ht="64.5" customHeight="1" thickBot="1">
      <c r="A1302" s="142" t="s">
        <v>191</v>
      </c>
      <c r="B1302" s="143"/>
      <c r="C1302" s="143"/>
      <c r="D1302" s="143"/>
      <c r="E1302" s="143"/>
      <c r="F1302" s="143"/>
      <c r="G1302" s="144"/>
      <c r="H1302" s="105"/>
      <c r="I1302" s="51"/>
      <c r="J1302" s="4"/>
      <c r="K1302" s="145"/>
      <c r="L1302" s="145"/>
      <c r="M1302" s="145"/>
      <c r="N1302" s="145"/>
      <c r="O1302" s="18"/>
      <c r="P1302" s="147"/>
    </row>
    <row r="1303" spans="1:16" ht="13.5" customHeight="1" thickBot="1">
      <c r="A1303" s="127" t="s">
        <v>37</v>
      </c>
      <c r="B1303" s="127" t="s">
        <v>36</v>
      </c>
      <c r="C1303" s="130" t="s">
        <v>45</v>
      </c>
      <c r="D1303" s="131"/>
      <c r="E1303" s="131"/>
      <c r="F1303" s="132"/>
      <c r="G1303" s="133" t="s">
        <v>89</v>
      </c>
      <c r="H1303" s="106"/>
      <c r="I1303" s="51"/>
      <c r="J1303" s="4"/>
      <c r="K1303" s="145"/>
      <c r="L1303" s="145"/>
      <c r="M1303" s="145"/>
      <c r="N1303" s="145"/>
      <c r="O1303" s="18"/>
      <c r="P1303" s="147"/>
    </row>
    <row r="1304" spans="1:16" ht="13.5" customHeight="1" thickBot="1">
      <c r="A1304" s="128"/>
      <c r="B1304" s="128"/>
      <c r="C1304" s="21" t="s">
        <v>41</v>
      </c>
      <c r="D1304" s="20" t="s">
        <v>42</v>
      </c>
      <c r="E1304" s="20" t="s">
        <v>43</v>
      </c>
      <c r="F1304" s="20" t="s">
        <v>44</v>
      </c>
      <c r="G1304" s="134"/>
      <c r="H1304" s="106"/>
      <c r="I1304" s="51"/>
      <c r="J1304" s="4"/>
      <c r="K1304" s="145"/>
      <c r="L1304" s="145"/>
      <c r="M1304" s="145"/>
      <c r="N1304" s="145"/>
      <c r="O1304" s="18"/>
      <c r="P1304" s="147"/>
    </row>
    <row r="1305" spans="1:16" ht="39" customHeight="1" thickBot="1">
      <c r="A1305" s="129"/>
      <c r="B1305" s="129"/>
      <c r="C1305" s="29" t="s">
        <v>46</v>
      </c>
      <c r="D1305" s="7" t="s">
        <v>47</v>
      </c>
      <c r="E1305" s="7" t="s">
        <v>48</v>
      </c>
      <c r="F1305" s="7" t="s">
        <v>49</v>
      </c>
      <c r="G1305" s="135"/>
      <c r="H1305" s="106"/>
      <c r="I1305" s="51"/>
      <c r="J1305" s="4"/>
      <c r="K1305" s="146"/>
      <c r="L1305" s="146"/>
      <c r="M1305" s="146"/>
      <c r="N1305" s="146"/>
      <c r="O1305" s="32"/>
      <c r="P1305" s="148"/>
    </row>
    <row r="1306" spans="1:16" ht="25.5">
      <c r="A1306" s="8">
        <v>1</v>
      </c>
      <c r="B1306" s="9" t="s">
        <v>1</v>
      </c>
      <c r="C1306" s="19"/>
      <c r="D1306" s="19"/>
      <c r="E1306" s="19"/>
      <c r="F1306" s="19"/>
      <c r="G1306" s="10">
        <f t="shared" ref="G1306:G1318" si="376">SUM(C1306:D1306)</f>
        <v>0</v>
      </c>
      <c r="H1306" s="107"/>
      <c r="I1306" s="51" t="str">
        <f t="shared" ref="I1306:I1318" si="377">IF(C1306&lt;&gt;0,AND(D1306&lt;C1306,E1306&lt;D1306,F1306&lt;E1306),"")</f>
        <v/>
      </c>
      <c r="J1306" s="4"/>
      <c r="K1306" s="33" t="str">
        <f>IF(C1306&lt;&gt;0,"Preço OK Coluna (A) Faixa 1","Lançar Preço Coluna (A) Faixa 1")</f>
        <v>Lançar Preço Coluna (A) Faixa 1</v>
      </c>
      <c r="L1306" s="33" t="str">
        <f>IF(D1306&lt;&gt;0,"Preço OK Coluna (B) Faixa 1","Lançar Preço Coluna (B) Faixa 1")</f>
        <v>Lançar Preço Coluna (B) Faixa 1</v>
      </c>
      <c r="M1306" s="33" t="str">
        <f>IF(E1306&lt;&gt;0,"Preço OK Coluna (C) Faixa 1","Lançar Preço Coluna (C) Faixa 1")</f>
        <v>Lançar Preço Coluna (C) Faixa 1</v>
      </c>
      <c r="N1306" s="33" t="str">
        <f>IF(F1306&lt;&gt;0,"Preço OK Coluna (D) Faixa 1","Lançar Preço Coluna (D) Faixa 1")</f>
        <v>Lançar Preço Coluna (D) Faixa 1</v>
      </c>
      <c r="O1306" s="35"/>
      <c r="P1306" s="31" t="str">
        <f>IF(F1306&lt;&gt;"",IF(I1306=TRUE,"Preços OK na Faixa 1","ERRO Preços na Faixa 1"),"Lançar Preços na Faixa 1")</f>
        <v>Lançar Preços na Faixa 1</v>
      </c>
    </row>
    <row r="1307" spans="1:16" ht="25.5">
      <c r="A1307" s="11">
        <v>2</v>
      </c>
      <c r="B1307" s="12" t="s">
        <v>2</v>
      </c>
      <c r="C1307" s="19"/>
      <c r="D1307" s="19"/>
      <c r="E1307" s="19"/>
      <c r="F1307" s="19"/>
      <c r="G1307" s="10">
        <f t="shared" si="376"/>
        <v>0</v>
      </c>
      <c r="H1307" s="107"/>
      <c r="I1307" s="51" t="str">
        <f t="shared" si="377"/>
        <v/>
      </c>
      <c r="J1307" s="4"/>
      <c r="K1307" s="33" t="str">
        <f>IF(C1307&lt;&gt;0,IF(AND(C1307&lt;C1306),"Preço Ok Coluna (A) Faixa 2","ERRO Preço Coluna (A) Faixa 2"),"Lançar Preço Coluna (A) Faixa 2")</f>
        <v>Lançar Preço Coluna (A) Faixa 2</v>
      </c>
      <c r="L1307" s="33" t="str">
        <f>IF(D1307&lt;&gt;0,IF(AND(D1307&lt;D1306),"Preço Ok Coluna (B) Faixa 2","ERRO Preço Coluna (B) Faixa 2"),"Lançar Preço Coluna (B) Faixa 2")</f>
        <v>Lançar Preço Coluna (B) Faixa 2</v>
      </c>
      <c r="M1307" s="33" t="str">
        <f>IF(E1307&lt;&gt;0,IF(AND(E1307&lt;E1306),"Preço Ok Coluna (C) Faixa 2","ERRO Preço Coluna (C) Faixa 2"),"Lançar Preço Coluna (C) Faixa 2")</f>
        <v>Lançar Preço Coluna (C) Faixa 2</v>
      </c>
      <c r="N1307" s="33" t="str">
        <f>IF(F1307&lt;&gt;0,IF(AND(F1307&lt;F1306),"Preço Ok Coluna (D) Faixa 2","ERRO Preço Coluna (D) Faixa 2"),"Lançar Preço Coluna (D) Faixa 2")</f>
        <v>Lançar Preço Coluna (D) Faixa 2</v>
      </c>
      <c r="O1307" s="33"/>
      <c r="P1307" s="31" t="str">
        <f>IF(F1307&lt;&gt;"",IF(I1307=TRUE,"Preços OK na Faixa 2","ERRO Preços na Faixa 2"),"Lançar Preços na Faixa 2")</f>
        <v>Lançar Preços na Faixa 2</v>
      </c>
    </row>
    <row r="1308" spans="1:16" ht="25.5">
      <c r="A1308" s="11">
        <v>3</v>
      </c>
      <c r="B1308" s="12" t="s">
        <v>3</v>
      </c>
      <c r="C1308" s="19"/>
      <c r="D1308" s="19"/>
      <c r="E1308" s="19"/>
      <c r="F1308" s="19"/>
      <c r="G1308" s="10">
        <f t="shared" si="376"/>
        <v>0</v>
      </c>
      <c r="H1308" s="107"/>
      <c r="I1308" s="51" t="str">
        <f t="shared" si="377"/>
        <v/>
      </c>
      <c r="J1308" s="4"/>
      <c r="K1308" s="33" t="str">
        <f>IF(C1308&lt;&gt;0,IF(AND(C1308&lt;C1307),"Preço Ok Coluna (A) Faixa 3","ERRO Preço Coluna (A) Faixa 3"),"Lançar Preço Coluna (A) Faixa 3")</f>
        <v>Lançar Preço Coluna (A) Faixa 3</v>
      </c>
      <c r="L1308" s="33" t="str">
        <f>IF(D1308&lt;&gt;0,IF(AND(D1308&lt;D1307),"Preço Ok Coluna (B) Faixa 3","ERRO Preço Coluna (B) Faixa 3"),"Lançar Preço Coluna (B) Faixa 3")</f>
        <v>Lançar Preço Coluna (B) Faixa 3</v>
      </c>
      <c r="M1308" s="33" t="str">
        <f>IF(E1308&lt;&gt;0,IF(AND(E1308&lt;E1307),"Preço Ok Coluna (C) Faixa 3","ERRO Preço Coluna (C) Faixa 3"),"Lançar Preço Coluna (C) Faixa3")</f>
        <v>Lançar Preço Coluna (C) Faixa3</v>
      </c>
      <c r="N1308" s="33" t="str">
        <f>IF(F1308&lt;&gt;0,IF(AND(F1308&lt;F1307),"Preço Ok Coluna (D) Faixa 3","ERRO Preço Coluna (D) Faixa 3"),"Lançar Preço Coluna (D) Faixa 3")</f>
        <v>Lançar Preço Coluna (D) Faixa 3</v>
      </c>
      <c r="O1308" s="33"/>
      <c r="P1308" s="31" t="str">
        <f>IF(F1308&lt;&gt;"",IF(I1308=TRUE,"Preços OK na Faixa 3","ERRO Preços na Faixa 3"),"Lançar Preços na Faixa 3")</f>
        <v>Lançar Preços na Faixa 3</v>
      </c>
    </row>
    <row r="1309" spans="1:16" ht="25.5">
      <c r="A1309" s="94">
        <v>4</v>
      </c>
      <c r="B1309" s="95" t="s">
        <v>4</v>
      </c>
      <c r="C1309" s="19"/>
      <c r="D1309" s="19"/>
      <c r="E1309" s="19"/>
      <c r="F1309" s="19"/>
      <c r="G1309" s="10">
        <f t="shared" si="376"/>
        <v>0</v>
      </c>
      <c r="H1309" s="107"/>
      <c r="I1309" s="51" t="str">
        <f t="shared" si="377"/>
        <v/>
      </c>
      <c r="J1309" s="4"/>
      <c r="K1309" s="33" t="str">
        <f>IF(C1309&lt;&gt;0,IF(AND(C1309&lt;C1308),"Preço Ok Coluna (A) Faixa 4","ERRO Preço Coluna (A) Faixa 4"),"Lançar Preço Coluna (A) Faixa 4")</f>
        <v>Lançar Preço Coluna (A) Faixa 4</v>
      </c>
      <c r="L1309" s="33" t="str">
        <f>IF(D1309&lt;&gt;0,IF(AND(D1309&lt;D1308),"Preço Ok Coluna (B) Faixa 4","ERRO Preço Coluna (B) Faixa 4"),"Lançar Preço Coluna (B) Faixa 4")</f>
        <v>Lançar Preço Coluna (B) Faixa 4</v>
      </c>
      <c r="M1309" s="33" t="str">
        <f>IF(E1309&lt;&gt;0,IF(AND(E1309&lt;E1308),"Preço Ok Coluna (C) Faixa 4","ERRO Preço Coluna (C) Faixa 4"),"Lançar Preço Coluna (C) Faixa 4")</f>
        <v>Lançar Preço Coluna (C) Faixa 4</v>
      </c>
      <c r="N1309" s="33" t="str">
        <f>IF(F1309&lt;&gt;0,IF(AND(F1309&lt;F1308),"Preço Ok Coluna (D) Faixa 4","ERRO Preço Coluna (D) Faixa 4"),"Lançar Preço Coluna (D) Faixa 4")</f>
        <v>Lançar Preço Coluna (D) Faixa 4</v>
      </c>
      <c r="O1309" s="33"/>
      <c r="P1309" s="31" t="str">
        <f>IF(F1309&lt;&gt;"",IF(I1309=TRUE,"Preços OK na Faixa 4","ERRO Preços na Faixa 4"),"Lançar Preços na Faixa 4")</f>
        <v>Lançar Preços na Faixa 4</v>
      </c>
    </row>
    <row r="1310" spans="1:16" ht="25.5">
      <c r="A1310" s="14">
        <v>5</v>
      </c>
      <c r="B1310" s="15" t="s">
        <v>5</v>
      </c>
      <c r="C1310" s="19"/>
      <c r="D1310" s="19"/>
      <c r="E1310" s="19"/>
      <c r="F1310" s="19"/>
      <c r="G1310" s="10">
        <f t="shared" si="376"/>
        <v>0</v>
      </c>
      <c r="H1310" s="107"/>
      <c r="I1310" s="51" t="str">
        <f t="shared" si="377"/>
        <v/>
      </c>
      <c r="J1310" s="18"/>
      <c r="K1310" s="33" t="str">
        <f>IF(C1310&lt;&gt;0,IF(AND(C1310&lt;C1309),"Preço Ok Coluna (A) Faixa 5","ERRO Preço Coluna (A) Faixa 5"),"Lançar Preço Coluna (A) Faixa 5")</f>
        <v>Lançar Preço Coluna (A) Faixa 5</v>
      </c>
      <c r="L1310" s="33" t="str">
        <f>IF(D1310&lt;&gt;0,IF(AND(D1310&lt;D1309),"Preço Ok Coluna (B) Faixa 5","ERRO Preço Coluna (B) Faixa 5"),"Lançar Preço Coluna (B) Faixa 5")</f>
        <v>Lançar Preço Coluna (B) Faixa 5</v>
      </c>
      <c r="M1310" s="33" t="str">
        <f>IF(E1310&lt;&gt;0,IF(AND(E1310&lt;E1309),"Preço Ok Coluna (C) Faixa 5","ERRO Preço Coluna (C) Faixa 5"),"Lançar Preço Coluna (C) Faixa 5")</f>
        <v>Lançar Preço Coluna (C) Faixa 5</v>
      </c>
      <c r="N1310" s="33" t="str">
        <f>IF(F1310&lt;&gt;0,IF(AND(F1310&lt;F1309),"Preço Ok Coluna (D) Faixa 5","ERRO Preço Coluna (D) Faixa 5"),"Lançar Preço Coluna (D) Faixa 5")</f>
        <v>Lançar Preço Coluna (D) Faixa 5</v>
      </c>
      <c r="O1310" s="33"/>
      <c r="P1310" s="31" t="str">
        <f>IF(F1310&lt;&gt;"",IF(I1310=TRUE,"Preços OK na Faixa 5","ERRO Preços na Faixa 5"),"Lançar Preços na Faixa 5")</f>
        <v>Lançar Preços na Faixa 5</v>
      </c>
    </row>
    <row r="1311" spans="1:16" ht="25.5">
      <c r="A1311" s="11">
        <v>6</v>
      </c>
      <c r="B1311" s="12" t="s">
        <v>6</v>
      </c>
      <c r="C1311" s="19"/>
      <c r="D1311" s="19"/>
      <c r="E1311" s="19"/>
      <c r="F1311" s="19"/>
      <c r="G1311" s="10">
        <f t="shared" si="376"/>
        <v>0</v>
      </c>
      <c r="H1311" s="107"/>
      <c r="I1311" s="51" t="str">
        <f t="shared" si="377"/>
        <v/>
      </c>
      <c r="J1311" s="4"/>
      <c r="K1311" s="33" t="str">
        <f>IF(C1311&lt;&gt;0,IF(AND(C1311&lt;C1310),"Preço Ok Coluna (A) Faixa 6","ERRO Preço Coluna (A) Faixa 6"),"Lançar Preço Coluna (A) Faixa 6")</f>
        <v>Lançar Preço Coluna (A) Faixa 6</v>
      </c>
      <c r="L1311" s="33" t="str">
        <f>IF(D1311&lt;&gt;0,IF(AND(D1311&lt;D1310),"Preço Ok Coluna (B) Faixa 6","ERRO Preço Coluna (B) Faixa 6"),"Lançar Preço Coluna (B) Faixa 6")</f>
        <v>Lançar Preço Coluna (B) Faixa 6</v>
      </c>
      <c r="M1311" s="33" t="str">
        <f>IF(E1311&lt;&gt;0,IF(AND(E1311&lt;E1310),"Preço Ok Coluna (C) Faixa 6","ERRO Preço Coluna (C) Faixa 6"),"Lançar Preço Coluna (C) Faixa 6")</f>
        <v>Lançar Preço Coluna (C) Faixa 6</v>
      </c>
      <c r="N1311" s="33" t="str">
        <f>IF(F1311&lt;&gt;0,IF(AND(F1311&lt;F1310),"Preço Ok Coluna (D) Faixa 6","ERRO Preço Coluna (D) Faixa 6"),"Lançar Preço Coluna (D) Faixa 6")</f>
        <v>Lançar Preço Coluna (D) Faixa 6</v>
      </c>
      <c r="O1311" s="33"/>
      <c r="P1311" s="31" t="str">
        <f>IF(F1311&lt;&gt;"",IF(I1311=TRUE,"Preços OK na Faixa 6","ERRO Preços na Faixa 6"),"Lançar Preços na Faixa 6")</f>
        <v>Lançar Preços na Faixa 6</v>
      </c>
    </row>
    <row r="1312" spans="1:16" ht="25.5">
      <c r="A1312" s="11">
        <v>7</v>
      </c>
      <c r="B1312" s="12" t="s">
        <v>7</v>
      </c>
      <c r="C1312" s="19"/>
      <c r="D1312" s="19"/>
      <c r="E1312" s="19"/>
      <c r="F1312" s="19"/>
      <c r="G1312" s="10">
        <f t="shared" si="376"/>
        <v>0</v>
      </c>
      <c r="H1312" s="107"/>
      <c r="I1312" s="51" t="str">
        <f t="shared" si="377"/>
        <v/>
      </c>
      <c r="J1312" s="4"/>
      <c r="K1312" s="33" t="str">
        <f>IF(C1312&lt;&gt;0,IF(AND(C1312&lt;C1311),"Preço Ok Coluna (A) Faixa 7","ERRO Preço Coluna (A) Faixa 7"),"Lançar Preço Coluna (A) Faixa 7")</f>
        <v>Lançar Preço Coluna (A) Faixa 7</v>
      </c>
      <c r="L1312" s="33" t="str">
        <f>IF(D1312&lt;&gt;0,IF(AND(D1312&lt;D1311),"Preço Ok Coluna (B) Faixa 7","ERRO Preço Coluna (B) Faixa 7"),"Lançar Preço Coluna (B) Faixa 7")</f>
        <v>Lançar Preço Coluna (B) Faixa 7</v>
      </c>
      <c r="M1312" s="33" t="str">
        <f>IF(E1312&lt;&gt;0,IF(AND(E1312&lt;E1311),"Preço Ok Coluna (C) Faixa 7","ERRO Preço Coluna (C) Faixa 7"),"Lançar Preço Coluna (C) Faixa 7")</f>
        <v>Lançar Preço Coluna (C) Faixa 7</v>
      </c>
      <c r="N1312" s="33" t="str">
        <f>IF(F1312&lt;&gt;0,IF(AND(F1312&lt;F1311),"Preço Ok Coluna (D) Faixa 7","ERRO Preço Coluna (D) Faixa 7"),"Lançar Preço Coluna (D) Faixa 7")</f>
        <v>Lançar Preço Coluna (D) Faixa 7</v>
      </c>
      <c r="O1312" s="33"/>
      <c r="P1312" s="31" t="str">
        <f>IF(F1312&lt;&gt;"",IF(I1312=TRUE,"Preços OK na Faixa 7","ERRO Preços na Faixa 7"),"Lançar Preços na Faixa 7")</f>
        <v>Lançar Preços na Faixa 7</v>
      </c>
    </row>
    <row r="1313" spans="1:16" ht="25.5">
      <c r="A1313" s="11">
        <v>8</v>
      </c>
      <c r="B1313" s="12" t="s">
        <v>8</v>
      </c>
      <c r="C1313" s="19"/>
      <c r="D1313" s="19"/>
      <c r="E1313" s="19"/>
      <c r="F1313" s="19"/>
      <c r="G1313" s="10">
        <f t="shared" si="376"/>
        <v>0</v>
      </c>
      <c r="H1313" s="107"/>
      <c r="I1313" s="51" t="str">
        <f t="shared" si="377"/>
        <v/>
      </c>
      <c r="J1313" s="4"/>
      <c r="K1313" s="33" t="str">
        <f>IF(C1313&lt;&gt;0,IF(AND(C1313&lt;C1312),"Preço Ok Coluna (A) Faixa 8","ERRO Preço Coluna (A) Faixa 8"),"Lançar Preço Coluna (A) Faixa 8")</f>
        <v>Lançar Preço Coluna (A) Faixa 8</v>
      </c>
      <c r="L1313" s="33" t="str">
        <f>IF(D1313&lt;&gt;0,IF(AND(D1313&lt;D1312),"Preço Ok Coluna (B) Faixa 8","ERRO Preço Coluna (B) Faixa 8"),"Lançar Preço Coluna (B) Faixa 8")</f>
        <v>Lançar Preço Coluna (B) Faixa 8</v>
      </c>
      <c r="M1313" s="33" t="str">
        <f>IF(E1313&lt;&gt;0,IF(AND(E1313&lt;E1312),"Preço Ok Coluna (C) Faixa 8","ERRO Preço Coluna (C) Faixa 8"),"Lançar Preço Coluna (C) Faixa 8")</f>
        <v>Lançar Preço Coluna (C) Faixa 8</v>
      </c>
      <c r="N1313" s="33" t="str">
        <f>IF(F1313&lt;&gt;0,IF(AND(F1313&lt;F1312),"Preço Ok Coluna (D) Faixa 8","ERRO Preço Coluna (D) Faixa 8"),"Lançar Preço Coluna (D) Faixa 8")</f>
        <v>Lançar Preço Coluna (D) Faixa 8</v>
      </c>
      <c r="O1313" s="33"/>
      <c r="P1313" s="31" t="str">
        <f>IF(F1313&lt;&gt;"",IF(I1313=TRUE,"Preços OK na Faixa 8","ERRO Preços na Faixa 8"),"Lançar Preços na Faixa 8")</f>
        <v>Lançar Preços na Faixa 8</v>
      </c>
    </row>
    <row r="1314" spans="1:16" ht="25.5">
      <c r="A1314" s="11">
        <v>9</v>
      </c>
      <c r="B1314" s="12" t="s">
        <v>9</v>
      </c>
      <c r="C1314" s="19"/>
      <c r="D1314" s="19"/>
      <c r="E1314" s="19"/>
      <c r="F1314" s="19"/>
      <c r="G1314" s="10">
        <f t="shared" si="376"/>
        <v>0</v>
      </c>
      <c r="H1314" s="107"/>
      <c r="I1314" s="51" t="str">
        <f t="shared" si="377"/>
        <v/>
      </c>
      <c r="J1314" s="4"/>
      <c r="K1314" s="33" t="str">
        <f>IF(C1314&lt;&gt;0,IF(AND(C1314&lt;C1313),"Preço Ok Coluna (A) Faixa 9","ERRO Preço Coluna (A) Faixa 9"),"Lançar Preço Coluna (A) Faixa 9")</f>
        <v>Lançar Preço Coluna (A) Faixa 9</v>
      </c>
      <c r="L1314" s="33" t="str">
        <f>IF(D1314&lt;&gt;0,IF(AND(D1314&lt;D1313),"Preço Ok Coluna (B) Faixa 9","ERRO Preço Coluna (B) Faixa 9"),"Lançar Preço Coluna (B) Faixa 9")</f>
        <v>Lançar Preço Coluna (B) Faixa 9</v>
      </c>
      <c r="M1314" s="33" t="str">
        <f>IF(E1314&lt;&gt;0,IF(AND(E1314&lt;E1313),"Preço Ok Coluna (C) Faixa 9","ERRO Preço Coluna (C) Faixa 9"),"Lançar Preço Coluna (C) Faixa 9")</f>
        <v>Lançar Preço Coluna (C) Faixa 9</v>
      </c>
      <c r="N1314" s="33" t="str">
        <f>IF(F1314&lt;&gt;0,IF(AND(F1314&lt;F1313),"Preço Ok Coluna (D) Faixa 9","ERRO Preço Coluna (D) Faixa 9"),"Lançar Preço Coluna (D) Faixa 9")</f>
        <v>Lançar Preço Coluna (D) Faixa 9</v>
      </c>
      <c r="O1314" s="33"/>
      <c r="P1314" s="31" t="str">
        <f>IF(F1314&lt;&gt;"",IF(I1314=TRUE,"Preços OK na Faixa 9","ERRO Preços na Faixa 9"),"Lançar Preços na Faixa 9")</f>
        <v>Lançar Preços na Faixa 9</v>
      </c>
    </row>
    <row r="1315" spans="1:16" ht="25.5">
      <c r="A1315" s="11">
        <v>10</v>
      </c>
      <c r="B1315" s="12" t="s">
        <v>10</v>
      </c>
      <c r="C1315" s="19"/>
      <c r="D1315" s="19"/>
      <c r="E1315" s="19"/>
      <c r="F1315" s="19"/>
      <c r="G1315" s="10">
        <f t="shared" si="376"/>
        <v>0</v>
      </c>
      <c r="H1315" s="107"/>
      <c r="I1315" s="51" t="str">
        <f t="shared" si="377"/>
        <v/>
      </c>
      <c r="J1315" s="4"/>
      <c r="K1315" s="33" t="str">
        <f>IF(C1315&lt;&gt;0,IF(AND(C1315&lt;C1314),"Preço Ok Coluna (A) Faixa 10","ERRO Preço Coluna (A) Faixa 10"),"Lançar Preço Coluna (A) Faixa 10")</f>
        <v>Lançar Preço Coluna (A) Faixa 10</v>
      </c>
      <c r="L1315" s="33" t="str">
        <f>IF(D1315&lt;&gt;0,IF(AND(D1315&lt;D1314),"Preço Ok Coluna (B) Faixa 10","ERRO Preço Coluna (B) Faixa 10"),"Lançar Preço Coluna (B) Faixa 10")</f>
        <v>Lançar Preço Coluna (B) Faixa 10</v>
      </c>
      <c r="M1315" s="33" t="str">
        <f>IF(E1315&lt;&gt;0,IF(AND(E1315&lt;E1314),"Preço Ok Coluna (C) Faixa 10","ERRO Preço Coluna (C) Faixa 10"),"Lançar Preço Coluna (C) Faixa 10")</f>
        <v>Lançar Preço Coluna (C) Faixa 10</v>
      </c>
      <c r="N1315" s="33" t="str">
        <f>IF(F1315&lt;&gt;0,IF(AND(F1315&lt;F1314),"Preço Ok Coluna (D) Faixa 10","ERRO Preço Coluna (D) Faixa 10"),"Lançar Preço Coluna (D) Faixa 10")</f>
        <v>Lançar Preço Coluna (D) Faixa 10</v>
      </c>
      <c r="O1315" s="33"/>
      <c r="P1315" s="31" t="str">
        <f>IF(F1315&lt;&gt;"",IF(I1315=TRUE,"Preços OK na Faixa 10","ERRO Preços na Faixa 10"),"Lançar Preços na Faixa 10")</f>
        <v>Lançar Preços na Faixa 10</v>
      </c>
    </row>
    <row r="1316" spans="1:16" ht="25.5">
      <c r="A1316" s="11">
        <v>11</v>
      </c>
      <c r="B1316" s="12" t="s">
        <v>11</v>
      </c>
      <c r="C1316" s="19"/>
      <c r="D1316" s="19"/>
      <c r="E1316" s="19"/>
      <c r="F1316" s="19"/>
      <c r="G1316" s="10">
        <f t="shared" si="376"/>
        <v>0</v>
      </c>
      <c r="H1316" s="107"/>
      <c r="I1316" s="51" t="str">
        <f t="shared" si="377"/>
        <v/>
      </c>
      <c r="J1316" s="4"/>
      <c r="K1316" s="33" t="str">
        <f>IF(C1316&lt;&gt;0,IF(AND(C1316&lt;C1315),"Preço Ok Coluna (A) Faixa 11","ERRO Preço Coluna (A) Faixa 11"),"Lançar Preço Coluna (A) Faixa 11")</f>
        <v>Lançar Preço Coluna (A) Faixa 11</v>
      </c>
      <c r="L1316" s="33" t="str">
        <f>IF(D1316&lt;&gt;0,IF(AND(D1316&lt;D1315),"Preço Ok Coluna (B) Faixa 11","ERRO Preço Coluna (B) Faixa 11"),"Lançar Preço Coluna (B) Faixa 11")</f>
        <v>Lançar Preço Coluna (B) Faixa 11</v>
      </c>
      <c r="M1316" s="33" t="str">
        <f>IF(E1316&lt;&gt;0,IF(AND(E1316&lt;E1315),"Preço Ok Coluna (C) Faixa 11","ERRO Preço Coluna (C) Faixa 11"),"Lançar Preço Coluna (C) Faixa 11")</f>
        <v>Lançar Preço Coluna (C) Faixa 11</v>
      </c>
      <c r="N1316" s="33" t="str">
        <f>IF(F1316&lt;&gt;0,IF(AND(F1316&lt;F1315),"Preço Ok Coluna (D) Faixa 11","ERRO Preço Coluna (D) Faixa 11"),"Lançar Preço Coluna (D) Faixa 11")</f>
        <v>Lançar Preço Coluna (D) Faixa 11</v>
      </c>
      <c r="O1316" s="33"/>
      <c r="P1316" s="31" t="str">
        <f>IF(F1316&lt;&gt;"",IF(I1316=TRUE,"Preços OK na Faixa 11","ERRO Preços na Faixa 11"),"Lançar Preços na Faixa 11")</f>
        <v>Lançar Preços na Faixa 11</v>
      </c>
    </row>
    <row r="1317" spans="1:16" ht="25.5">
      <c r="A1317" s="11">
        <v>12</v>
      </c>
      <c r="B1317" s="12" t="s">
        <v>12</v>
      </c>
      <c r="C1317" s="19"/>
      <c r="D1317" s="19"/>
      <c r="E1317" s="19"/>
      <c r="F1317" s="19"/>
      <c r="G1317" s="10">
        <f t="shared" si="376"/>
        <v>0</v>
      </c>
      <c r="H1317" s="107"/>
      <c r="I1317" s="51" t="str">
        <f t="shared" si="377"/>
        <v/>
      </c>
      <c r="J1317" s="4"/>
      <c r="K1317" s="39" t="str">
        <f>IF(C1317&lt;&gt;0,IF(AND(C1317&lt;C1316),"Preço Ok Coluna (A) Faixa 12","ERRO Preço Coluna (A) Faixa 12"),"Lançar Preço Coluna (A) Faixa 12")</f>
        <v>Lançar Preço Coluna (A) Faixa 12</v>
      </c>
      <c r="L1317" s="39" t="str">
        <f>IF(D1317&lt;&gt;0,IF(AND(D1317&lt;D1316),"Preço Ok Coluna (B) Faixa 12","ERRO Preço Coluna (B) Faixa 12"),"Lançar Preço Coluna (B) Faixa 12")</f>
        <v>Lançar Preço Coluna (B) Faixa 12</v>
      </c>
      <c r="M1317" s="39" t="str">
        <f>IF(E1317&lt;&gt;0,IF(AND(E1317&lt;E1316),"Preço Ok Coluna (C) Faixa 12","ERRO Preço Coluna (C) Faixa 12"),"Lançar Preço Coluna (C) Faixa 12")</f>
        <v>Lançar Preço Coluna (C) Faixa 12</v>
      </c>
      <c r="N1317" s="39" t="str">
        <f>IF(F1317&lt;&gt;0,IF(AND(F1317&lt;F1316),"Preço Ok Coluna (D) Faixa 12","ERRO Preço Coluna (D) Faixa 12"),"Lançar Preço Coluna (D) Faixa 12")</f>
        <v>Lançar Preço Coluna (D) Faixa 12</v>
      </c>
      <c r="O1317" s="33"/>
      <c r="P1317" s="36" t="str">
        <f>IF(F1317&lt;&gt;"",IF(I1317=TRUE,"Preços OK na Faixa 12","ERRO Preços na Faixa 12"),"Lançar Preços na Faixa 12")</f>
        <v>Lançar Preços na Faixa 12</v>
      </c>
    </row>
    <row r="1318" spans="1:16" ht="26.25" thickBot="1">
      <c r="A1318" s="46">
        <v>13</v>
      </c>
      <c r="B1318" s="47" t="s">
        <v>13</v>
      </c>
      <c r="C1318" s="48"/>
      <c r="D1318" s="48"/>
      <c r="E1318" s="48"/>
      <c r="F1318" s="48"/>
      <c r="G1318" s="49">
        <f t="shared" si="376"/>
        <v>0</v>
      </c>
      <c r="H1318" s="107">
        <f>SUM(G1306:G1318)</f>
        <v>0</v>
      </c>
      <c r="I1318" s="51" t="str">
        <f t="shared" si="377"/>
        <v/>
      </c>
      <c r="J1318" s="4"/>
      <c r="K1318" s="39" t="str">
        <f>IF(C1318&lt;&gt;0,IF(AND(C1318&lt;C1317),"Preço Ok Coluna (A) Faixa 13","ERRO Preço Coluna (A) Faixa 13"),"Lançar Preço Coluna (A) Faixa 13")</f>
        <v>Lançar Preço Coluna (A) Faixa 13</v>
      </c>
      <c r="L1318" s="39" t="str">
        <f>IF(D1318&lt;&gt;0,IF(AND(D1318&lt;D1317),"Preço Ok Coluna (B) Faixa 12","ERRO Preço Coluna (B) Faixa 12"),"Lançar Preço Coluna (B) Faixa 12")</f>
        <v>Lançar Preço Coluna (B) Faixa 12</v>
      </c>
      <c r="M1318" s="39" t="str">
        <f>IF(E1318&lt;&gt;0,IF(AND(E1318&lt;E1317),"Preço Ok Coluna (C) Faixa 12","ERRO Preço Coluna (C) Faixa 12"),"Lançar Preço Coluna (C) Faixa 12")</f>
        <v>Lançar Preço Coluna (C) Faixa 12</v>
      </c>
      <c r="N1318" s="39" t="str">
        <f>IF(F1318&lt;&gt;0,IF(AND(F1318&lt;F1317),"Preço Ok Coluna (D) Faixa 12","ERRO Preço Coluna (D) Faixa 12"),"Lançar Preço Coluna (D) Faixa 12")</f>
        <v>Lançar Preço Coluna (D) Faixa 12</v>
      </c>
      <c r="O1318" s="39"/>
      <c r="P1318" s="36" t="str">
        <f>IF(F1318&lt;&gt;"",IF(I1318=TRUE,"Preços OK na Faixa 13","ERRO Preços na Faixa 13"),"Lançar Preços na Faixa 13")</f>
        <v>Lançar Preços na Faixa 13</v>
      </c>
    </row>
    <row r="1319" spans="1:16" ht="13.5" thickBot="1">
      <c r="H1319" s="108"/>
      <c r="K1319" s="35"/>
      <c r="L1319" s="35"/>
      <c r="M1319" s="35"/>
      <c r="N1319" s="35"/>
      <c r="O1319" s="35"/>
      <c r="P1319" s="42"/>
    </row>
    <row r="1320" spans="1:16" s="63" customFormat="1" ht="30.75" customHeight="1" thickBot="1">
      <c r="A1320" s="120" t="s">
        <v>140</v>
      </c>
      <c r="B1320" s="121"/>
      <c r="C1320" s="121"/>
      <c r="D1320" s="121"/>
      <c r="E1320" s="122"/>
      <c r="F1320" s="122"/>
      <c r="G1320" s="123"/>
      <c r="H1320" s="104"/>
      <c r="I1320" s="59"/>
      <c r="J1320" s="60"/>
      <c r="K1320" s="145" t="s">
        <v>50</v>
      </c>
      <c r="L1320" s="145"/>
      <c r="M1320" s="145"/>
      <c r="N1320" s="145"/>
      <c r="O1320" s="61"/>
      <c r="P1320" s="147" t="s">
        <v>51</v>
      </c>
    </row>
    <row r="1321" spans="1:16" ht="39.75" customHeight="1" thickBot="1">
      <c r="A1321" s="124" t="s">
        <v>198</v>
      </c>
      <c r="B1321" s="125"/>
      <c r="C1321" s="125"/>
      <c r="D1321" s="125"/>
      <c r="E1321" s="125"/>
      <c r="F1321" s="125"/>
      <c r="G1321" s="126"/>
      <c r="H1321" s="105"/>
      <c r="I1321" s="51"/>
      <c r="J1321" s="4"/>
      <c r="K1321" s="145"/>
      <c r="L1321" s="145"/>
      <c r="M1321" s="145"/>
      <c r="N1321" s="145"/>
      <c r="O1321" s="18"/>
      <c r="P1321" s="147"/>
    </row>
    <row r="1322" spans="1:16" ht="13.5" customHeight="1" thickBot="1">
      <c r="A1322" s="127" t="s">
        <v>37</v>
      </c>
      <c r="B1322" s="127" t="s">
        <v>36</v>
      </c>
      <c r="C1322" s="130" t="s">
        <v>45</v>
      </c>
      <c r="D1322" s="131"/>
      <c r="E1322" s="131"/>
      <c r="F1322" s="132"/>
      <c r="G1322" s="133" t="s">
        <v>89</v>
      </c>
      <c r="H1322" s="106"/>
      <c r="I1322" s="51"/>
      <c r="J1322" s="4"/>
      <c r="K1322" s="145"/>
      <c r="L1322" s="145"/>
      <c r="M1322" s="145"/>
      <c r="N1322" s="145"/>
      <c r="O1322" s="18"/>
      <c r="P1322" s="147"/>
    </row>
    <row r="1323" spans="1:16" ht="13.5" customHeight="1" thickBot="1">
      <c r="A1323" s="128"/>
      <c r="B1323" s="128"/>
      <c r="C1323" s="21" t="s">
        <v>41</v>
      </c>
      <c r="D1323" s="20" t="s">
        <v>42</v>
      </c>
      <c r="E1323" s="20" t="s">
        <v>43</v>
      </c>
      <c r="F1323" s="20" t="s">
        <v>44</v>
      </c>
      <c r="G1323" s="134"/>
      <c r="H1323" s="106"/>
      <c r="I1323" s="51"/>
      <c r="J1323" s="4"/>
      <c r="K1323" s="145"/>
      <c r="L1323" s="145"/>
      <c r="M1323" s="145"/>
      <c r="N1323" s="145"/>
      <c r="O1323" s="18"/>
      <c r="P1323" s="147"/>
    </row>
    <row r="1324" spans="1:16" ht="39" customHeight="1" thickBot="1">
      <c r="A1324" s="129"/>
      <c r="B1324" s="129"/>
      <c r="C1324" s="29" t="s">
        <v>46</v>
      </c>
      <c r="D1324" s="7" t="s">
        <v>47</v>
      </c>
      <c r="E1324" s="7" t="s">
        <v>48</v>
      </c>
      <c r="F1324" s="7" t="s">
        <v>49</v>
      </c>
      <c r="G1324" s="135"/>
      <c r="H1324" s="106"/>
      <c r="I1324" s="51"/>
      <c r="J1324" s="4"/>
      <c r="K1324" s="146"/>
      <c r="L1324" s="146"/>
      <c r="M1324" s="146"/>
      <c r="N1324" s="146"/>
      <c r="O1324" s="32"/>
      <c r="P1324" s="148"/>
    </row>
    <row r="1325" spans="1:16" ht="25.5">
      <c r="A1325" s="8">
        <v>1</v>
      </c>
      <c r="B1325" s="9" t="s">
        <v>1</v>
      </c>
      <c r="C1325" s="19"/>
      <c r="D1325" s="19"/>
      <c r="E1325" s="19"/>
      <c r="F1325" s="19"/>
      <c r="G1325" s="10">
        <f t="shared" ref="G1325:G1337" si="378">SUM(C1325:D1325)</f>
        <v>0</v>
      </c>
      <c r="H1325" s="107"/>
      <c r="I1325" s="51" t="str">
        <f t="shared" ref="I1325:I1337" si="379">IF(C1325&lt;&gt;0,AND(D1325&lt;C1325,E1325&lt;D1325,F1325&lt;E1325),"")</f>
        <v/>
      </c>
      <c r="J1325" s="4"/>
      <c r="K1325" s="40" t="str">
        <f>IF(C1325&lt;&gt;0,IF(AND(C1325&lt;C1306),"Preço Ok Coluna (A) Faixa 1","ERRO Preço Coluna (A) Faixa 1"),"Lançar Preço Coluna (A) Faixa 1")</f>
        <v>Lançar Preço Coluna (A) Faixa 1</v>
      </c>
      <c r="L1325" s="40" t="str">
        <f>IF(D1325&lt;&gt;0,IF(AND(D1325&lt;D1306),"Preço Ok Coluna (B) Faixa 1","ERRO Preço Coluna (B) Faixa 1"),"Lançar Preço Coluna (B) Faixa 1")</f>
        <v>Lançar Preço Coluna (B) Faixa 1</v>
      </c>
      <c r="M1325" s="40" t="str">
        <f>IF(E1325&lt;&gt;0,IF(AND(E1325&lt;E1306),"Preço Ok Coluna (C) Faixa 1","ERRO Preço Coluna (C) Faixa 1"),"Lançar Preço Coluna (C) Faixa 1")</f>
        <v>Lançar Preço Coluna (C) Faixa 1</v>
      </c>
      <c r="N1325" s="40" t="str">
        <f>IF(F1325&lt;&gt;0,IF(AND(F1325&lt;F1306),"Preço Ok Coluna (D) Faixa 1","ERRO Preço Coluna (D) Faixa 1"),"Lançar Preço Coluna (D) Faixa 1")</f>
        <v>Lançar Preço Coluna (D) Faixa 1</v>
      </c>
      <c r="O1325" s="40"/>
      <c r="P1325" s="31" t="str">
        <f>IF(F1325&lt;&gt;"",IF(I1325=TRUE,"Preços OK na Faixa 1","ERRO Preços na Faixa 1"),"Lançar Preços na Faixa 1")</f>
        <v>Lançar Preços na Faixa 1</v>
      </c>
    </row>
    <row r="1326" spans="1:16" ht="25.5">
      <c r="A1326" s="11">
        <v>2</v>
      </c>
      <c r="B1326" s="12" t="s">
        <v>2</v>
      </c>
      <c r="C1326" s="19"/>
      <c r="D1326" s="19"/>
      <c r="E1326" s="19"/>
      <c r="F1326" s="19"/>
      <c r="G1326" s="10">
        <f t="shared" si="378"/>
        <v>0</v>
      </c>
      <c r="H1326" s="107"/>
      <c r="I1326" s="51" t="str">
        <f t="shared" si="379"/>
        <v/>
      </c>
      <c r="J1326" s="4"/>
      <c r="K1326" s="40" t="str">
        <f>IF(C1326&lt;&gt;0,IF(AND(C1326&lt;C1307),"Preço Ok Coluna (A) Faixa 1","ERRO Preço Coluna (A) Faixa 1"),"Lançar Preço Coluna (A) Faixa 1")</f>
        <v>Lançar Preço Coluna (A) Faixa 1</v>
      </c>
      <c r="L1326" s="40" t="str">
        <f>IF(D1326&lt;&gt;0,IF(AND(D1326&lt;D1307),"Preço Ok Coluna (B) Faixa 1","ERRO Preço Coluna (B) Faixa 1"),"Lançar Preço Coluna (B) Faixa 1")</f>
        <v>Lançar Preço Coluna (B) Faixa 1</v>
      </c>
      <c r="M1326" s="40" t="str">
        <f>IF(E1326&lt;&gt;0,IF(AND(E1326&lt;E1307),"Preço Ok Coluna (C) Faixa 1","ERRO Preço Coluna (C) Faixa 1"),"Lançar Preço Coluna (C) Faixa 1")</f>
        <v>Lançar Preço Coluna (C) Faixa 1</v>
      </c>
      <c r="N1326" s="40" t="str">
        <f>IF(F1326&lt;&gt;0,IF(AND(F1326&lt;F1307),"Preço Ok Coluna (D) Faixa 1","ERRO Preço Coluna (D) Faixa 1"),"Lançar Preço Coluna (D) Faixa 1")</f>
        <v>Lançar Preço Coluna (D) Faixa 1</v>
      </c>
      <c r="O1326" s="33"/>
      <c r="P1326" s="31" t="str">
        <f>IF(F1326&lt;&gt;"",IF(I1326=TRUE,"Preços OK na Faixa 2","ERRO Preços na Faixa 2"),"Lançar Preços na Faixa 2")</f>
        <v>Lançar Preços na Faixa 2</v>
      </c>
    </row>
    <row r="1327" spans="1:16" ht="25.5">
      <c r="A1327" s="11">
        <v>3</v>
      </c>
      <c r="B1327" s="12" t="s">
        <v>3</v>
      </c>
      <c r="C1327" s="19"/>
      <c r="D1327" s="19"/>
      <c r="E1327" s="19"/>
      <c r="F1327" s="19"/>
      <c r="G1327" s="10">
        <f t="shared" si="378"/>
        <v>0</v>
      </c>
      <c r="H1327" s="107"/>
      <c r="I1327" s="51" t="str">
        <f t="shared" si="379"/>
        <v/>
      </c>
      <c r="J1327" s="4"/>
      <c r="K1327" s="40" t="str">
        <f t="shared" ref="K1327:K1337" si="380">IF(C1327&lt;&gt;0,IF(AND(C1327&lt;C1308),"Preço Ok Coluna (A) Faixa 1","ERRO Preço Coluna (A) Faixa 1"),"Lançar Preço Coluna (A) Faixa 1")</f>
        <v>Lançar Preço Coluna (A) Faixa 1</v>
      </c>
      <c r="L1327" s="40" t="str">
        <f t="shared" ref="L1327:L1337" si="381">IF(D1327&lt;&gt;0,IF(AND(D1327&lt;D1308),"Preço Ok Coluna (B) Faixa 1","ERRO Preço Coluna (B) Faixa 1"),"Lançar Preço Coluna (B) Faixa 1")</f>
        <v>Lançar Preço Coluna (B) Faixa 1</v>
      </c>
      <c r="M1327" s="40" t="str">
        <f t="shared" ref="M1327:M1337" si="382">IF(E1327&lt;&gt;0,IF(AND(E1327&lt;E1308),"Preço Ok Coluna (C) Faixa 1","ERRO Preço Coluna (C) Faixa 1"),"Lançar Preço Coluna (C) Faixa 1")</f>
        <v>Lançar Preço Coluna (C) Faixa 1</v>
      </c>
      <c r="N1327" s="40" t="str">
        <f t="shared" ref="N1327:N1337" si="383">IF(F1327&lt;&gt;0,IF(AND(F1327&lt;F1308),"Preço Ok Coluna (D) Faixa 1","ERRO Preço Coluna (D) Faixa 1"),"Lançar Preço Coluna (D) Faixa 1")</f>
        <v>Lançar Preço Coluna (D) Faixa 1</v>
      </c>
      <c r="O1327" s="33"/>
      <c r="P1327" s="31" t="str">
        <f>IF(F1327&lt;&gt;"",IF(I1327=TRUE,"Preços OK na Faixa 3","ERRO Preços na Faixa 3"),"Lançar Preços na Faixa 3")</f>
        <v>Lançar Preços na Faixa 3</v>
      </c>
    </row>
    <row r="1328" spans="1:16" ht="25.5">
      <c r="A1328" s="94">
        <v>4</v>
      </c>
      <c r="B1328" s="95" t="s">
        <v>4</v>
      </c>
      <c r="C1328" s="19"/>
      <c r="D1328" s="19"/>
      <c r="E1328" s="19"/>
      <c r="F1328" s="19"/>
      <c r="G1328" s="10">
        <f t="shared" si="378"/>
        <v>0</v>
      </c>
      <c r="H1328" s="107"/>
      <c r="I1328" s="51" t="str">
        <f t="shared" si="379"/>
        <v/>
      </c>
      <c r="J1328" s="4"/>
      <c r="K1328" s="40" t="str">
        <f t="shared" si="380"/>
        <v>Lançar Preço Coluna (A) Faixa 1</v>
      </c>
      <c r="L1328" s="40" t="str">
        <f t="shared" si="381"/>
        <v>Lançar Preço Coluna (B) Faixa 1</v>
      </c>
      <c r="M1328" s="40" t="str">
        <f t="shared" si="382"/>
        <v>Lançar Preço Coluna (C) Faixa 1</v>
      </c>
      <c r="N1328" s="40" t="str">
        <f t="shared" si="383"/>
        <v>Lançar Preço Coluna (D) Faixa 1</v>
      </c>
      <c r="O1328" s="33"/>
      <c r="P1328" s="31" t="str">
        <f>IF(F1328&lt;&gt;"",IF(I1328=TRUE,"Preços OK na Faixa 4","ERRO Preços na Faixa 4"),"Lançar Preços na Faixa 4")</f>
        <v>Lançar Preços na Faixa 4</v>
      </c>
    </row>
    <row r="1329" spans="1:16" ht="25.5">
      <c r="A1329" s="14">
        <v>5</v>
      </c>
      <c r="B1329" s="15" t="s">
        <v>5</v>
      </c>
      <c r="C1329" s="19"/>
      <c r="D1329" s="19"/>
      <c r="E1329" s="19"/>
      <c r="F1329" s="19"/>
      <c r="G1329" s="10">
        <f t="shared" si="378"/>
        <v>0</v>
      </c>
      <c r="H1329" s="107"/>
      <c r="I1329" s="51" t="str">
        <f t="shared" si="379"/>
        <v/>
      </c>
      <c r="J1329" s="18"/>
      <c r="K1329" s="40" t="str">
        <f t="shared" si="380"/>
        <v>Lançar Preço Coluna (A) Faixa 1</v>
      </c>
      <c r="L1329" s="40" t="str">
        <f t="shared" si="381"/>
        <v>Lançar Preço Coluna (B) Faixa 1</v>
      </c>
      <c r="M1329" s="40" t="str">
        <f t="shared" si="382"/>
        <v>Lançar Preço Coluna (C) Faixa 1</v>
      </c>
      <c r="N1329" s="40" t="str">
        <f t="shared" si="383"/>
        <v>Lançar Preço Coluna (D) Faixa 1</v>
      </c>
      <c r="O1329" s="33"/>
      <c r="P1329" s="31" t="str">
        <f>IF(F1329&lt;&gt;"",IF(I1329=TRUE,"Preços OK na Faixa 5","ERRO Preços na Faixa 5"),"Lançar Preços na Faixa 5")</f>
        <v>Lançar Preços na Faixa 5</v>
      </c>
    </row>
    <row r="1330" spans="1:16" ht="25.5">
      <c r="A1330" s="11">
        <v>6</v>
      </c>
      <c r="B1330" s="12" t="s">
        <v>6</v>
      </c>
      <c r="C1330" s="19"/>
      <c r="D1330" s="19"/>
      <c r="E1330" s="19"/>
      <c r="F1330" s="19"/>
      <c r="G1330" s="10">
        <f t="shared" si="378"/>
        <v>0</v>
      </c>
      <c r="H1330" s="107"/>
      <c r="I1330" s="51" t="str">
        <f t="shared" si="379"/>
        <v/>
      </c>
      <c r="J1330" s="4"/>
      <c r="K1330" s="40" t="str">
        <f t="shared" si="380"/>
        <v>Lançar Preço Coluna (A) Faixa 1</v>
      </c>
      <c r="L1330" s="40" t="str">
        <f t="shared" si="381"/>
        <v>Lançar Preço Coluna (B) Faixa 1</v>
      </c>
      <c r="M1330" s="40" t="str">
        <f t="shared" si="382"/>
        <v>Lançar Preço Coluna (C) Faixa 1</v>
      </c>
      <c r="N1330" s="40" t="str">
        <f t="shared" si="383"/>
        <v>Lançar Preço Coluna (D) Faixa 1</v>
      </c>
      <c r="O1330" s="33"/>
      <c r="P1330" s="31" t="str">
        <f>IF(F1330&lt;&gt;"",IF(I1330=TRUE,"Preços OK na Faixa 6","ERRO Preços na Faixa 6"),"Lançar Preços na Faixa 6")</f>
        <v>Lançar Preços na Faixa 6</v>
      </c>
    </row>
    <row r="1331" spans="1:16" ht="25.5">
      <c r="A1331" s="11">
        <v>7</v>
      </c>
      <c r="B1331" s="12" t="s">
        <v>7</v>
      </c>
      <c r="C1331" s="19"/>
      <c r="D1331" s="19"/>
      <c r="E1331" s="19"/>
      <c r="F1331" s="19"/>
      <c r="G1331" s="10">
        <f t="shared" si="378"/>
        <v>0</v>
      </c>
      <c r="H1331" s="107"/>
      <c r="I1331" s="51" t="str">
        <f t="shared" si="379"/>
        <v/>
      </c>
      <c r="J1331" s="4"/>
      <c r="K1331" s="40" t="str">
        <f t="shared" si="380"/>
        <v>Lançar Preço Coluna (A) Faixa 1</v>
      </c>
      <c r="L1331" s="40" t="str">
        <f t="shared" si="381"/>
        <v>Lançar Preço Coluna (B) Faixa 1</v>
      </c>
      <c r="M1331" s="40" t="str">
        <f t="shared" si="382"/>
        <v>Lançar Preço Coluna (C) Faixa 1</v>
      </c>
      <c r="N1331" s="40" t="str">
        <f t="shared" si="383"/>
        <v>Lançar Preço Coluna (D) Faixa 1</v>
      </c>
      <c r="O1331" s="33"/>
      <c r="P1331" s="31" t="str">
        <f>IF(F1331&lt;&gt;"",IF(I1331=TRUE,"Preços OK na Faixa 7","ERRO Preços na Faixa 7"),"Lançar Preços na Faixa 7")</f>
        <v>Lançar Preços na Faixa 7</v>
      </c>
    </row>
    <row r="1332" spans="1:16" ht="25.5">
      <c r="A1332" s="11">
        <v>8</v>
      </c>
      <c r="B1332" s="12" t="s">
        <v>8</v>
      </c>
      <c r="C1332" s="19"/>
      <c r="D1332" s="19"/>
      <c r="E1332" s="19"/>
      <c r="F1332" s="19"/>
      <c r="G1332" s="10">
        <f t="shared" si="378"/>
        <v>0</v>
      </c>
      <c r="H1332" s="107"/>
      <c r="I1332" s="51" t="str">
        <f t="shared" si="379"/>
        <v/>
      </c>
      <c r="J1332" s="4"/>
      <c r="K1332" s="40" t="str">
        <f t="shared" si="380"/>
        <v>Lançar Preço Coluna (A) Faixa 1</v>
      </c>
      <c r="L1332" s="40" t="str">
        <f t="shared" si="381"/>
        <v>Lançar Preço Coluna (B) Faixa 1</v>
      </c>
      <c r="M1332" s="40" t="str">
        <f t="shared" si="382"/>
        <v>Lançar Preço Coluna (C) Faixa 1</v>
      </c>
      <c r="N1332" s="40" t="str">
        <f t="shared" si="383"/>
        <v>Lançar Preço Coluna (D) Faixa 1</v>
      </c>
      <c r="O1332" s="33"/>
      <c r="P1332" s="31" t="str">
        <f>IF(F1332&lt;&gt;"",IF(I1332=TRUE,"Preços OK na Faixa 8","ERRO Preços na Faixa 8"),"Lançar Preços na Faixa 8")</f>
        <v>Lançar Preços na Faixa 8</v>
      </c>
    </row>
    <row r="1333" spans="1:16" ht="25.5">
      <c r="A1333" s="11">
        <v>9</v>
      </c>
      <c r="B1333" s="12" t="s">
        <v>9</v>
      </c>
      <c r="C1333" s="19"/>
      <c r="D1333" s="19"/>
      <c r="E1333" s="19"/>
      <c r="F1333" s="19"/>
      <c r="G1333" s="10">
        <f t="shared" si="378"/>
        <v>0</v>
      </c>
      <c r="H1333" s="107"/>
      <c r="I1333" s="51" t="str">
        <f t="shared" si="379"/>
        <v/>
      </c>
      <c r="J1333" s="4"/>
      <c r="K1333" s="40" t="str">
        <f t="shared" si="380"/>
        <v>Lançar Preço Coluna (A) Faixa 1</v>
      </c>
      <c r="L1333" s="40" t="str">
        <f t="shared" si="381"/>
        <v>Lançar Preço Coluna (B) Faixa 1</v>
      </c>
      <c r="M1333" s="40" t="str">
        <f t="shared" si="382"/>
        <v>Lançar Preço Coluna (C) Faixa 1</v>
      </c>
      <c r="N1333" s="40" t="str">
        <f t="shared" si="383"/>
        <v>Lançar Preço Coluna (D) Faixa 1</v>
      </c>
      <c r="O1333" s="33"/>
      <c r="P1333" s="31" t="str">
        <f>IF(F1333&lt;&gt;"",IF(I1333=TRUE,"Preços OK na Faixa 9","ERRO Preços na Faixa 9"),"Lançar Preços na Faixa 9")</f>
        <v>Lançar Preços na Faixa 9</v>
      </c>
    </row>
    <row r="1334" spans="1:16" ht="25.5">
      <c r="A1334" s="11">
        <v>10</v>
      </c>
      <c r="B1334" s="12" t="s">
        <v>10</v>
      </c>
      <c r="C1334" s="19"/>
      <c r="D1334" s="19"/>
      <c r="E1334" s="19"/>
      <c r="F1334" s="19"/>
      <c r="G1334" s="10">
        <f t="shared" si="378"/>
        <v>0</v>
      </c>
      <c r="H1334" s="107"/>
      <c r="I1334" s="51" t="str">
        <f t="shared" si="379"/>
        <v/>
      </c>
      <c r="J1334" s="4"/>
      <c r="K1334" s="40" t="str">
        <f t="shared" si="380"/>
        <v>Lançar Preço Coluna (A) Faixa 1</v>
      </c>
      <c r="L1334" s="40" t="str">
        <f t="shared" si="381"/>
        <v>Lançar Preço Coluna (B) Faixa 1</v>
      </c>
      <c r="M1334" s="40" t="str">
        <f t="shared" si="382"/>
        <v>Lançar Preço Coluna (C) Faixa 1</v>
      </c>
      <c r="N1334" s="40" t="str">
        <f t="shared" si="383"/>
        <v>Lançar Preço Coluna (D) Faixa 1</v>
      </c>
      <c r="O1334" s="33"/>
      <c r="P1334" s="31" t="str">
        <f>IF(F1334&lt;&gt;"",IF(I1334=TRUE,"Preços OK na Faixa 10","ERRO Preços na Faixa 10"),"Lançar Preços na Faixa 10")</f>
        <v>Lançar Preços na Faixa 10</v>
      </c>
    </row>
    <row r="1335" spans="1:16" ht="25.5">
      <c r="A1335" s="11">
        <v>11</v>
      </c>
      <c r="B1335" s="12" t="s">
        <v>11</v>
      </c>
      <c r="C1335" s="19"/>
      <c r="D1335" s="19"/>
      <c r="E1335" s="19"/>
      <c r="F1335" s="19"/>
      <c r="G1335" s="10">
        <f t="shared" si="378"/>
        <v>0</v>
      </c>
      <c r="H1335" s="107"/>
      <c r="I1335" s="51" t="str">
        <f t="shared" si="379"/>
        <v/>
      </c>
      <c r="J1335" s="4"/>
      <c r="K1335" s="40" t="str">
        <f t="shared" si="380"/>
        <v>Lançar Preço Coluna (A) Faixa 1</v>
      </c>
      <c r="L1335" s="40" t="str">
        <f t="shared" si="381"/>
        <v>Lançar Preço Coluna (B) Faixa 1</v>
      </c>
      <c r="M1335" s="40" t="str">
        <f t="shared" si="382"/>
        <v>Lançar Preço Coluna (C) Faixa 1</v>
      </c>
      <c r="N1335" s="40" t="str">
        <f t="shared" si="383"/>
        <v>Lançar Preço Coluna (D) Faixa 1</v>
      </c>
      <c r="O1335" s="33"/>
      <c r="P1335" s="31" t="str">
        <f>IF(F1335&lt;&gt;"",IF(I1335=TRUE,"Preços OK na Faixa 11","ERRO Preços na Faixa 11"),"Lançar Preços na Faixa 11")</f>
        <v>Lançar Preços na Faixa 11</v>
      </c>
    </row>
    <row r="1336" spans="1:16" ht="25.5">
      <c r="A1336" s="11">
        <v>12</v>
      </c>
      <c r="B1336" s="12" t="s">
        <v>12</v>
      </c>
      <c r="C1336" s="19"/>
      <c r="D1336" s="19"/>
      <c r="E1336" s="19"/>
      <c r="F1336" s="19"/>
      <c r="G1336" s="10">
        <f t="shared" si="378"/>
        <v>0</v>
      </c>
      <c r="H1336" s="107"/>
      <c r="I1336" s="51" t="str">
        <f t="shared" si="379"/>
        <v/>
      </c>
      <c r="J1336" s="4"/>
      <c r="K1336" s="40" t="str">
        <f t="shared" si="380"/>
        <v>Lançar Preço Coluna (A) Faixa 1</v>
      </c>
      <c r="L1336" s="40" t="str">
        <f t="shared" si="381"/>
        <v>Lançar Preço Coluna (B) Faixa 1</v>
      </c>
      <c r="M1336" s="40" t="str">
        <f t="shared" si="382"/>
        <v>Lançar Preço Coluna (C) Faixa 1</v>
      </c>
      <c r="N1336" s="40" t="str">
        <f t="shared" si="383"/>
        <v>Lançar Preço Coluna (D) Faixa 1</v>
      </c>
      <c r="O1336" s="33"/>
      <c r="P1336" s="36" t="str">
        <f>IF(F1336&lt;&gt;"",IF(I1336=TRUE,"Preços OK na Faixa 12","ERRO Preços na Faixa 12"),"Lançar Preços na Faixa 12")</f>
        <v>Lançar Preços na Faixa 12</v>
      </c>
    </row>
    <row r="1337" spans="1:16" ht="26.25" thickBot="1">
      <c r="A1337" s="46">
        <v>13</v>
      </c>
      <c r="B1337" s="47" t="s">
        <v>13</v>
      </c>
      <c r="C1337" s="48"/>
      <c r="D1337" s="48"/>
      <c r="E1337" s="48"/>
      <c r="F1337" s="48"/>
      <c r="G1337" s="49">
        <f t="shared" si="378"/>
        <v>0</v>
      </c>
      <c r="H1337" s="107">
        <f>SUM(G1325:G1337)</f>
        <v>0</v>
      </c>
      <c r="I1337" s="51" t="str">
        <f t="shared" si="379"/>
        <v/>
      </c>
      <c r="J1337" s="4"/>
      <c r="K1337" s="40" t="str">
        <f t="shared" si="380"/>
        <v>Lançar Preço Coluna (A) Faixa 1</v>
      </c>
      <c r="L1337" s="40" t="str">
        <f t="shared" si="381"/>
        <v>Lançar Preço Coluna (B) Faixa 1</v>
      </c>
      <c r="M1337" s="40" t="str">
        <f t="shared" si="382"/>
        <v>Lançar Preço Coluna (C) Faixa 1</v>
      </c>
      <c r="N1337" s="40" t="str">
        <f t="shared" si="383"/>
        <v>Lançar Preço Coluna (D) Faixa 1</v>
      </c>
      <c r="O1337" s="39"/>
      <c r="P1337" s="36" t="str">
        <f>IF(F1337&lt;&gt;"",IF(I1337=TRUE,"Preços OK na Faixa 13","ERRO Preços na Faixa 13"),"Lançar Preços na Faixa 13")</f>
        <v>Lançar Preços na Faixa 13</v>
      </c>
    </row>
    <row r="1338" spans="1:16" ht="13.5" thickBot="1">
      <c r="H1338" s="108"/>
      <c r="K1338" s="35"/>
      <c r="L1338" s="35"/>
      <c r="M1338" s="35"/>
      <c r="N1338" s="35"/>
      <c r="O1338" s="35"/>
      <c r="P1338" s="42"/>
    </row>
    <row r="1339" spans="1:16" s="63" customFormat="1" ht="30.75" customHeight="1" thickBot="1">
      <c r="A1339" s="120" t="s">
        <v>141</v>
      </c>
      <c r="B1339" s="121"/>
      <c r="C1339" s="121"/>
      <c r="D1339" s="121"/>
      <c r="E1339" s="122"/>
      <c r="F1339" s="122"/>
      <c r="G1339" s="123"/>
      <c r="H1339" s="104"/>
      <c r="I1339" s="59"/>
      <c r="J1339" s="60"/>
      <c r="K1339" s="145" t="s">
        <v>50</v>
      </c>
      <c r="L1339" s="145"/>
      <c r="M1339" s="145"/>
      <c r="N1339" s="145"/>
      <c r="O1339" s="61"/>
      <c r="P1339" s="147" t="s">
        <v>51</v>
      </c>
    </row>
    <row r="1340" spans="1:16" ht="39.75" customHeight="1" thickBot="1">
      <c r="A1340" s="124" t="s">
        <v>199</v>
      </c>
      <c r="B1340" s="125"/>
      <c r="C1340" s="125"/>
      <c r="D1340" s="125"/>
      <c r="E1340" s="125"/>
      <c r="F1340" s="125"/>
      <c r="G1340" s="126"/>
      <c r="H1340" s="105"/>
      <c r="I1340" s="51"/>
      <c r="J1340" s="4"/>
      <c r="K1340" s="145"/>
      <c r="L1340" s="145"/>
      <c r="M1340" s="145"/>
      <c r="N1340" s="145"/>
      <c r="O1340" s="18"/>
      <c r="P1340" s="147"/>
    </row>
    <row r="1341" spans="1:16" ht="13.5" customHeight="1" thickBot="1">
      <c r="A1341" s="127" t="s">
        <v>37</v>
      </c>
      <c r="B1341" s="127" t="s">
        <v>36</v>
      </c>
      <c r="C1341" s="130" t="s">
        <v>45</v>
      </c>
      <c r="D1341" s="131"/>
      <c r="E1341" s="131"/>
      <c r="F1341" s="132"/>
      <c r="G1341" s="133" t="s">
        <v>89</v>
      </c>
      <c r="H1341" s="106"/>
      <c r="I1341" s="51"/>
      <c r="J1341" s="4"/>
      <c r="K1341" s="145"/>
      <c r="L1341" s="145"/>
      <c r="M1341" s="145"/>
      <c r="N1341" s="145"/>
      <c r="O1341" s="18"/>
      <c r="P1341" s="147"/>
    </row>
    <row r="1342" spans="1:16" ht="13.5" customHeight="1" thickBot="1">
      <c r="A1342" s="128"/>
      <c r="B1342" s="128"/>
      <c r="C1342" s="21" t="s">
        <v>41</v>
      </c>
      <c r="D1342" s="20" t="s">
        <v>42</v>
      </c>
      <c r="E1342" s="20" t="s">
        <v>43</v>
      </c>
      <c r="F1342" s="20" t="s">
        <v>44</v>
      </c>
      <c r="G1342" s="134"/>
      <c r="H1342" s="106"/>
      <c r="I1342" s="51"/>
      <c r="J1342" s="4"/>
      <c r="K1342" s="145"/>
      <c r="L1342" s="145"/>
      <c r="M1342" s="145"/>
      <c r="N1342" s="145"/>
      <c r="O1342" s="18"/>
      <c r="P1342" s="147"/>
    </row>
    <row r="1343" spans="1:16" ht="39" customHeight="1" thickBot="1">
      <c r="A1343" s="129"/>
      <c r="B1343" s="129"/>
      <c r="C1343" s="29" t="s">
        <v>46</v>
      </c>
      <c r="D1343" s="7" t="s">
        <v>47</v>
      </c>
      <c r="E1343" s="7" t="s">
        <v>48</v>
      </c>
      <c r="F1343" s="7" t="s">
        <v>49</v>
      </c>
      <c r="G1343" s="135"/>
      <c r="H1343" s="106"/>
      <c r="I1343" s="51"/>
      <c r="J1343" s="4"/>
      <c r="K1343" s="146"/>
      <c r="L1343" s="146"/>
      <c r="M1343" s="146"/>
      <c r="N1343" s="146"/>
      <c r="O1343" s="32"/>
      <c r="P1343" s="148"/>
    </row>
    <row r="1344" spans="1:16" ht="25.5">
      <c r="A1344" s="8">
        <v>1</v>
      </c>
      <c r="B1344" s="9" t="s">
        <v>1</v>
      </c>
      <c r="C1344" s="19"/>
      <c r="D1344" s="19"/>
      <c r="E1344" s="19"/>
      <c r="F1344" s="19"/>
      <c r="G1344" s="10">
        <f t="shared" ref="G1344:G1356" si="384">SUM(C1344:D1344)</f>
        <v>0</v>
      </c>
      <c r="H1344" s="107"/>
      <c r="I1344" s="51" t="str">
        <f t="shared" ref="I1344:I1356" si="385">IF(C1344&lt;&gt;0,AND(D1344&lt;C1344,E1344&lt;D1344,F1344&lt;E1344),"")</f>
        <v/>
      </c>
      <c r="J1344" s="4"/>
      <c r="K1344" s="40" t="str">
        <f>IF(C1344&lt;&gt;0,IF(AND(C1344&lt;C1325),"Preço Ok Coluna (A) Faixa 1","ERRO Preço Coluna (A) Faixa 1"),"Lançar Preço Coluna (A) Faixa 1")</f>
        <v>Lançar Preço Coluna (A) Faixa 1</v>
      </c>
      <c r="L1344" s="40" t="str">
        <f>IF(D1344&lt;&gt;0,IF(AND(D1344&lt;D1325),"Preço Ok Coluna (B) Faixa 1","ERRO Preço Coluna (B) Faixa 1"),"Lançar Preço Coluna (B) Faixa 1")</f>
        <v>Lançar Preço Coluna (B) Faixa 1</v>
      </c>
      <c r="M1344" s="40" t="str">
        <f>IF(E1344&lt;&gt;0,IF(AND(E1344&lt;E1325),"Preço Ok Coluna (C) Faixa 1","ERRO Preço Coluna (C) Faixa 1"),"Lançar Preço Coluna (C) Faixa 1")</f>
        <v>Lançar Preço Coluna (C) Faixa 1</v>
      </c>
      <c r="N1344" s="40" t="str">
        <f>IF(F1344&lt;&gt;0,IF(AND(F1344&lt;F1325),"Preço Ok Coluna (D) Faixa 1","ERRO Preço Coluna (D) Faixa 1"),"Lançar Preço Coluna (D) Faixa 1")</f>
        <v>Lançar Preço Coluna (D) Faixa 1</v>
      </c>
      <c r="O1344" s="40"/>
      <c r="P1344" s="31" t="str">
        <f>IF(F1344&lt;&gt;"",IF(I1344=TRUE,"Preços OK na Faixa 1","ERRO Preços na Faixa 1"),"Lançar Preços na Faixa 1")</f>
        <v>Lançar Preços na Faixa 1</v>
      </c>
    </row>
    <row r="1345" spans="1:16" ht="25.5">
      <c r="A1345" s="11">
        <v>2</v>
      </c>
      <c r="B1345" s="12" t="s">
        <v>2</v>
      </c>
      <c r="C1345" s="19"/>
      <c r="D1345" s="19"/>
      <c r="E1345" s="19"/>
      <c r="F1345" s="19"/>
      <c r="G1345" s="10">
        <f t="shared" si="384"/>
        <v>0</v>
      </c>
      <c r="H1345" s="107"/>
      <c r="I1345" s="51" t="str">
        <f t="shared" si="385"/>
        <v/>
      </c>
      <c r="J1345" s="4"/>
      <c r="K1345" s="40" t="str">
        <f>IF(C1345&lt;&gt;0,IF(AND(C1345&lt;C1326),"Preço Ok Coluna (A) Faixa 1","ERRO Preço Coluna (A) Faixa 1"),"Lançar Preço Coluna (A) Faixa 1")</f>
        <v>Lançar Preço Coluna (A) Faixa 1</v>
      </c>
      <c r="L1345" s="40" t="str">
        <f>IF(D1345&lt;&gt;0,IF(AND(D1345&lt;D1326),"Preço Ok Coluna (B) Faixa 1","ERRO Preço Coluna (B) Faixa 1"),"Lançar Preço Coluna (B) Faixa 1")</f>
        <v>Lançar Preço Coluna (B) Faixa 1</v>
      </c>
      <c r="M1345" s="40" t="str">
        <f>IF(E1345&lt;&gt;0,IF(AND(E1345&lt;E1326),"Preço Ok Coluna (C) Faixa 1","ERRO Preço Coluna (C) Faixa 1"),"Lançar Preço Coluna (C) Faixa 1")</f>
        <v>Lançar Preço Coluna (C) Faixa 1</v>
      </c>
      <c r="N1345" s="40" t="str">
        <f>IF(F1345&lt;&gt;0,IF(AND(F1345&lt;F1326),"Preço Ok Coluna (D) Faixa 1","ERRO Preço Coluna (D) Faixa 1"),"Lançar Preço Coluna (D) Faixa 1")</f>
        <v>Lançar Preço Coluna (D) Faixa 1</v>
      </c>
      <c r="O1345" s="33"/>
      <c r="P1345" s="31" t="str">
        <f>IF(F1345&lt;&gt;"",IF(I1345=TRUE,"Preços OK na Faixa 2","ERRO Preços na Faixa 2"),"Lançar Preços na Faixa 2")</f>
        <v>Lançar Preços na Faixa 2</v>
      </c>
    </row>
    <row r="1346" spans="1:16" ht="25.5">
      <c r="A1346" s="11">
        <v>3</v>
      </c>
      <c r="B1346" s="12" t="s">
        <v>3</v>
      </c>
      <c r="C1346" s="19"/>
      <c r="D1346" s="19"/>
      <c r="E1346" s="19"/>
      <c r="F1346" s="19"/>
      <c r="G1346" s="10">
        <f t="shared" si="384"/>
        <v>0</v>
      </c>
      <c r="H1346" s="107"/>
      <c r="I1346" s="51" t="str">
        <f t="shared" si="385"/>
        <v/>
      </c>
      <c r="J1346" s="4"/>
      <c r="K1346" s="40" t="str">
        <f t="shared" ref="K1346:K1356" si="386">IF(C1346&lt;&gt;0,IF(AND(C1346&lt;C1327),"Preço Ok Coluna (A) Faixa 1","ERRO Preço Coluna (A) Faixa 1"),"Lançar Preço Coluna (A) Faixa 1")</f>
        <v>Lançar Preço Coluna (A) Faixa 1</v>
      </c>
      <c r="L1346" s="40" t="str">
        <f t="shared" ref="L1346:L1356" si="387">IF(D1346&lt;&gt;0,IF(AND(D1346&lt;D1327),"Preço Ok Coluna (B) Faixa 1","ERRO Preço Coluna (B) Faixa 1"),"Lançar Preço Coluna (B) Faixa 1")</f>
        <v>Lançar Preço Coluna (B) Faixa 1</v>
      </c>
      <c r="M1346" s="40" t="str">
        <f t="shared" ref="M1346:M1356" si="388">IF(E1346&lt;&gt;0,IF(AND(E1346&lt;E1327),"Preço Ok Coluna (C) Faixa 1","ERRO Preço Coluna (C) Faixa 1"),"Lançar Preço Coluna (C) Faixa 1")</f>
        <v>Lançar Preço Coluna (C) Faixa 1</v>
      </c>
      <c r="N1346" s="40" t="str">
        <f t="shared" ref="N1346:N1356" si="389">IF(F1346&lt;&gt;0,IF(AND(F1346&lt;F1327),"Preço Ok Coluna (D) Faixa 1","ERRO Preço Coluna (D) Faixa 1"),"Lançar Preço Coluna (D) Faixa 1")</f>
        <v>Lançar Preço Coluna (D) Faixa 1</v>
      </c>
      <c r="O1346" s="33"/>
      <c r="P1346" s="31" t="str">
        <f>IF(F1346&lt;&gt;"",IF(I1346=TRUE,"Preços OK na Faixa 3","ERRO Preços na Faixa 3"),"Lançar Preços na Faixa 3")</f>
        <v>Lançar Preços na Faixa 3</v>
      </c>
    </row>
    <row r="1347" spans="1:16" ht="25.5">
      <c r="A1347" s="94">
        <v>4</v>
      </c>
      <c r="B1347" s="95" t="s">
        <v>4</v>
      </c>
      <c r="C1347" s="19"/>
      <c r="D1347" s="19"/>
      <c r="E1347" s="19"/>
      <c r="F1347" s="19"/>
      <c r="G1347" s="10">
        <f t="shared" si="384"/>
        <v>0</v>
      </c>
      <c r="H1347" s="107"/>
      <c r="I1347" s="51" t="str">
        <f t="shared" si="385"/>
        <v/>
      </c>
      <c r="J1347" s="4"/>
      <c r="K1347" s="40" t="str">
        <f t="shared" si="386"/>
        <v>Lançar Preço Coluna (A) Faixa 1</v>
      </c>
      <c r="L1347" s="40" t="str">
        <f t="shared" si="387"/>
        <v>Lançar Preço Coluna (B) Faixa 1</v>
      </c>
      <c r="M1347" s="40" t="str">
        <f t="shared" si="388"/>
        <v>Lançar Preço Coluna (C) Faixa 1</v>
      </c>
      <c r="N1347" s="40" t="str">
        <f t="shared" si="389"/>
        <v>Lançar Preço Coluna (D) Faixa 1</v>
      </c>
      <c r="O1347" s="33"/>
      <c r="P1347" s="31" t="str">
        <f>IF(F1347&lt;&gt;"",IF(I1347=TRUE,"Preços OK na Faixa 4","ERRO Preços na Faixa 4"),"Lançar Preços na Faixa 4")</f>
        <v>Lançar Preços na Faixa 4</v>
      </c>
    </row>
    <row r="1348" spans="1:16" ht="25.5">
      <c r="A1348" s="14">
        <v>5</v>
      </c>
      <c r="B1348" s="15" t="s">
        <v>5</v>
      </c>
      <c r="C1348" s="19"/>
      <c r="D1348" s="19"/>
      <c r="E1348" s="19"/>
      <c r="F1348" s="19"/>
      <c r="G1348" s="10">
        <f t="shared" si="384"/>
        <v>0</v>
      </c>
      <c r="H1348" s="107"/>
      <c r="I1348" s="51" t="str">
        <f t="shared" si="385"/>
        <v/>
      </c>
      <c r="J1348" s="18"/>
      <c r="K1348" s="40" t="str">
        <f t="shared" si="386"/>
        <v>Lançar Preço Coluna (A) Faixa 1</v>
      </c>
      <c r="L1348" s="40" t="str">
        <f t="shared" si="387"/>
        <v>Lançar Preço Coluna (B) Faixa 1</v>
      </c>
      <c r="M1348" s="40" t="str">
        <f t="shared" si="388"/>
        <v>Lançar Preço Coluna (C) Faixa 1</v>
      </c>
      <c r="N1348" s="40" t="str">
        <f t="shared" si="389"/>
        <v>Lançar Preço Coluna (D) Faixa 1</v>
      </c>
      <c r="O1348" s="33"/>
      <c r="P1348" s="31" t="str">
        <f>IF(F1348&lt;&gt;"",IF(I1348=TRUE,"Preços OK na Faixa 5","ERRO Preços na Faixa 5"),"Lançar Preços na Faixa 5")</f>
        <v>Lançar Preços na Faixa 5</v>
      </c>
    </row>
    <row r="1349" spans="1:16" ht="25.5">
      <c r="A1349" s="11">
        <v>6</v>
      </c>
      <c r="B1349" s="12" t="s">
        <v>6</v>
      </c>
      <c r="C1349" s="19"/>
      <c r="D1349" s="19"/>
      <c r="E1349" s="19"/>
      <c r="F1349" s="19"/>
      <c r="G1349" s="10">
        <f t="shared" si="384"/>
        <v>0</v>
      </c>
      <c r="H1349" s="107"/>
      <c r="I1349" s="51" t="str">
        <f t="shared" si="385"/>
        <v/>
      </c>
      <c r="J1349" s="4"/>
      <c r="K1349" s="40" t="str">
        <f t="shared" si="386"/>
        <v>Lançar Preço Coluna (A) Faixa 1</v>
      </c>
      <c r="L1349" s="40" t="str">
        <f t="shared" si="387"/>
        <v>Lançar Preço Coluna (B) Faixa 1</v>
      </c>
      <c r="M1349" s="40" t="str">
        <f t="shared" si="388"/>
        <v>Lançar Preço Coluna (C) Faixa 1</v>
      </c>
      <c r="N1349" s="40" t="str">
        <f t="shared" si="389"/>
        <v>Lançar Preço Coluna (D) Faixa 1</v>
      </c>
      <c r="O1349" s="33"/>
      <c r="P1349" s="31" t="str">
        <f>IF(F1349&lt;&gt;"",IF(I1349=TRUE,"Preços OK na Faixa 6","ERRO Preços na Faixa 6"),"Lançar Preços na Faixa 6")</f>
        <v>Lançar Preços na Faixa 6</v>
      </c>
    </row>
    <row r="1350" spans="1:16" ht="25.5">
      <c r="A1350" s="11">
        <v>7</v>
      </c>
      <c r="B1350" s="12" t="s">
        <v>7</v>
      </c>
      <c r="C1350" s="19"/>
      <c r="D1350" s="19"/>
      <c r="E1350" s="19"/>
      <c r="F1350" s="19"/>
      <c r="G1350" s="10">
        <f t="shared" si="384"/>
        <v>0</v>
      </c>
      <c r="H1350" s="107"/>
      <c r="I1350" s="51" t="str">
        <f t="shared" si="385"/>
        <v/>
      </c>
      <c r="J1350" s="4"/>
      <c r="K1350" s="40" t="str">
        <f t="shared" si="386"/>
        <v>Lançar Preço Coluna (A) Faixa 1</v>
      </c>
      <c r="L1350" s="40" t="str">
        <f t="shared" si="387"/>
        <v>Lançar Preço Coluna (B) Faixa 1</v>
      </c>
      <c r="M1350" s="40" t="str">
        <f t="shared" si="388"/>
        <v>Lançar Preço Coluna (C) Faixa 1</v>
      </c>
      <c r="N1350" s="40" t="str">
        <f t="shared" si="389"/>
        <v>Lançar Preço Coluna (D) Faixa 1</v>
      </c>
      <c r="O1350" s="33"/>
      <c r="P1350" s="31" t="str">
        <f>IF(F1350&lt;&gt;"",IF(I1350=TRUE,"Preços OK na Faixa 7","ERRO Preços na Faixa 7"),"Lançar Preços na Faixa 7")</f>
        <v>Lançar Preços na Faixa 7</v>
      </c>
    </row>
    <row r="1351" spans="1:16" ht="25.5">
      <c r="A1351" s="11">
        <v>8</v>
      </c>
      <c r="B1351" s="12" t="s">
        <v>8</v>
      </c>
      <c r="C1351" s="19"/>
      <c r="D1351" s="19"/>
      <c r="E1351" s="19"/>
      <c r="F1351" s="19"/>
      <c r="G1351" s="10">
        <f t="shared" si="384"/>
        <v>0</v>
      </c>
      <c r="H1351" s="107"/>
      <c r="I1351" s="51" t="str">
        <f t="shared" si="385"/>
        <v/>
      </c>
      <c r="J1351" s="4"/>
      <c r="K1351" s="40" t="str">
        <f t="shared" si="386"/>
        <v>Lançar Preço Coluna (A) Faixa 1</v>
      </c>
      <c r="L1351" s="40" t="str">
        <f t="shared" si="387"/>
        <v>Lançar Preço Coluna (B) Faixa 1</v>
      </c>
      <c r="M1351" s="40" t="str">
        <f t="shared" si="388"/>
        <v>Lançar Preço Coluna (C) Faixa 1</v>
      </c>
      <c r="N1351" s="40" t="str">
        <f t="shared" si="389"/>
        <v>Lançar Preço Coluna (D) Faixa 1</v>
      </c>
      <c r="O1351" s="33"/>
      <c r="P1351" s="31" t="str">
        <f>IF(F1351&lt;&gt;"",IF(I1351=TRUE,"Preços OK na Faixa 8","ERRO Preços na Faixa 8"),"Lançar Preços na Faixa 8")</f>
        <v>Lançar Preços na Faixa 8</v>
      </c>
    </row>
    <row r="1352" spans="1:16" ht="25.5">
      <c r="A1352" s="11">
        <v>9</v>
      </c>
      <c r="B1352" s="12" t="s">
        <v>9</v>
      </c>
      <c r="C1352" s="19"/>
      <c r="D1352" s="19"/>
      <c r="E1352" s="19"/>
      <c r="F1352" s="19"/>
      <c r="G1352" s="10">
        <f t="shared" si="384"/>
        <v>0</v>
      </c>
      <c r="H1352" s="107"/>
      <c r="I1352" s="51" t="str">
        <f t="shared" si="385"/>
        <v/>
      </c>
      <c r="J1352" s="4"/>
      <c r="K1352" s="40" t="str">
        <f t="shared" si="386"/>
        <v>Lançar Preço Coluna (A) Faixa 1</v>
      </c>
      <c r="L1352" s="40" t="str">
        <f t="shared" si="387"/>
        <v>Lançar Preço Coluna (B) Faixa 1</v>
      </c>
      <c r="M1352" s="40" t="str">
        <f t="shared" si="388"/>
        <v>Lançar Preço Coluna (C) Faixa 1</v>
      </c>
      <c r="N1352" s="40" t="str">
        <f t="shared" si="389"/>
        <v>Lançar Preço Coluna (D) Faixa 1</v>
      </c>
      <c r="O1352" s="33"/>
      <c r="P1352" s="31" t="str">
        <f>IF(F1352&lt;&gt;"",IF(I1352=TRUE,"Preços OK na Faixa 9","ERRO Preços na Faixa 9"),"Lançar Preços na Faixa 9")</f>
        <v>Lançar Preços na Faixa 9</v>
      </c>
    </row>
    <row r="1353" spans="1:16" ht="25.5">
      <c r="A1353" s="11">
        <v>10</v>
      </c>
      <c r="B1353" s="12" t="s">
        <v>10</v>
      </c>
      <c r="C1353" s="19"/>
      <c r="D1353" s="19"/>
      <c r="E1353" s="19"/>
      <c r="F1353" s="19"/>
      <c r="G1353" s="10">
        <f t="shared" si="384"/>
        <v>0</v>
      </c>
      <c r="H1353" s="107"/>
      <c r="I1353" s="51" t="str">
        <f t="shared" si="385"/>
        <v/>
      </c>
      <c r="J1353" s="4"/>
      <c r="K1353" s="40" t="str">
        <f t="shared" si="386"/>
        <v>Lançar Preço Coluna (A) Faixa 1</v>
      </c>
      <c r="L1353" s="40" t="str">
        <f t="shared" si="387"/>
        <v>Lançar Preço Coluna (B) Faixa 1</v>
      </c>
      <c r="M1353" s="40" t="str">
        <f t="shared" si="388"/>
        <v>Lançar Preço Coluna (C) Faixa 1</v>
      </c>
      <c r="N1353" s="40" t="str">
        <f t="shared" si="389"/>
        <v>Lançar Preço Coluna (D) Faixa 1</v>
      </c>
      <c r="O1353" s="33"/>
      <c r="P1353" s="31" t="str">
        <f>IF(F1353&lt;&gt;"",IF(I1353=TRUE,"Preços OK na Faixa 10","ERRO Preços na Faixa 10"),"Lançar Preços na Faixa 10")</f>
        <v>Lançar Preços na Faixa 10</v>
      </c>
    </row>
    <row r="1354" spans="1:16" ht="25.5">
      <c r="A1354" s="11">
        <v>11</v>
      </c>
      <c r="B1354" s="12" t="s">
        <v>11</v>
      </c>
      <c r="C1354" s="19"/>
      <c r="D1354" s="19"/>
      <c r="E1354" s="19"/>
      <c r="F1354" s="19"/>
      <c r="G1354" s="10">
        <f t="shared" si="384"/>
        <v>0</v>
      </c>
      <c r="H1354" s="107"/>
      <c r="I1354" s="51" t="str">
        <f t="shared" si="385"/>
        <v/>
      </c>
      <c r="J1354" s="4"/>
      <c r="K1354" s="40" t="str">
        <f t="shared" si="386"/>
        <v>Lançar Preço Coluna (A) Faixa 1</v>
      </c>
      <c r="L1354" s="40" t="str">
        <f t="shared" si="387"/>
        <v>Lançar Preço Coluna (B) Faixa 1</v>
      </c>
      <c r="M1354" s="40" t="str">
        <f t="shared" si="388"/>
        <v>Lançar Preço Coluna (C) Faixa 1</v>
      </c>
      <c r="N1354" s="40" t="str">
        <f t="shared" si="389"/>
        <v>Lançar Preço Coluna (D) Faixa 1</v>
      </c>
      <c r="O1354" s="33"/>
      <c r="P1354" s="31" t="str">
        <f>IF(F1354&lt;&gt;"",IF(I1354=TRUE,"Preços OK na Faixa 11","ERRO Preços na Faixa 11"),"Lançar Preços na Faixa 11")</f>
        <v>Lançar Preços na Faixa 11</v>
      </c>
    </row>
    <row r="1355" spans="1:16" ht="25.5">
      <c r="A1355" s="11">
        <v>12</v>
      </c>
      <c r="B1355" s="12" t="s">
        <v>12</v>
      </c>
      <c r="C1355" s="19"/>
      <c r="D1355" s="19"/>
      <c r="E1355" s="19"/>
      <c r="F1355" s="19"/>
      <c r="G1355" s="10">
        <f t="shared" si="384"/>
        <v>0</v>
      </c>
      <c r="H1355" s="107"/>
      <c r="I1355" s="51" t="str">
        <f t="shared" si="385"/>
        <v/>
      </c>
      <c r="J1355" s="4"/>
      <c r="K1355" s="40" t="str">
        <f t="shared" si="386"/>
        <v>Lançar Preço Coluna (A) Faixa 1</v>
      </c>
      <c r="L1355" s="40" t="str">
        <f t="shared" si="387"/>
        <v>Lançar Preço Coluna (B) Faixa 1</v>
      </c>
      <c r="M1355" s="40" t="str">
        <f t="shared" si="388"/>
        <v>Lançar Preço Coluna (C) Faixa 1</v>
      </c>
      <c r="N1355" s="40" t="str">
        <f t="shared" si="389"/>
        <v>Lançar Preço Coluna (D) Faixa 1</v>
      </c>
      <c r="O1355" s="33"/>
      <c r="P1355" s="36" t="str">
        <f>IF(F1355&lt;&gt;"",IF(I1355=TRUE,"Preços OK na Faixa 12","ERRO Preços na Faixa 12"),"Lançar Preços na Faixa 12")</f>
        <v>Lançar Preços na Faixa 12</v>
      </c>
    </row>
    <row r="1356" spans="1:16" ht="26.25" thickBot="1">
      <c r="A1356" s="46">
        <v>13</v>
      </c>
      <c r="B1356" s="47" t="s">
        <v>13</v>
      </c>
      <c r="C1356" s="48"/>
      <c r="D1356" s="48"/>
      <c r="E1356" s="48"/>
      <c r="F1356" s="48"/>
      <c r="G1356" s="49">
        <f t="shared" si="384"/>
        <v>0</v>
      </c>
      <c r="H1356" s="107">
        <f>SUM(G1344:G1356)</f>
        <v>0</v>
      </c>
      <c r="I1356" s="51" t="str">
        <f t="shared" si="385"/>
        <v/>
      </c>
      <c r="J1356" s="4"/>
      <c r="K1356" s="40" t="str">
        <f t="shared" si="386"/>
        <v>Lançar Preço Coluna (A) Faixa 1</v>
      </c>
      <c r="L1356" s="40" t="str">
        <f t="shared" si="387"/>
        <v>Lançar Preço Coluna (B) Faixa 1</v>
      </c>
      <c r="M1356" s="40" t="str">
        <f t="shared" si="388"/>
        <v>Lançar Preço Coluna (C) Faixa 1</v>
      </c>
      <c r="N1356" s="40" t="str">
        <f t="shared" si="389"/>
        <v>Lançar Preço Coluna (D) Faixa 1</v>
      </c>
      <c r="O1356" s="39"/>
      <c r="P1356" s="36" t="str">
        <f>IF(F1356&lt;&gt;"",IF(I1356=TRUE,"Preços OK na Faixa 13","ERRO Preços na Faixa 13"),"Lançar Preços na Faixa 13")</f>
        <v>Lançar Preços na Faixa 13</v>
      </c>
    </row>
    <row r="1357" spans="1:16" ht="26.25" customHeight="1" thickBot="1">
      <c r="A1357" s="88"/>
      <c r="B1357" s="89"/>
      <c r="C1357" s="91"/>
      <c r="D1357" s="91"/>
      <c r="E1357" s="91"/>
      <c r="F1357" s="91"/>
      <c r="G1357" s="90"/>
      <c r="H1357" s="75"/>
      <c r="I1357" s="51"/>
      <c r="J1357" s="4"/>
      <c r="K1357" s="35"/>
      <c r="L1357" s="35"/>
      <c r="M1357" s="35"/>
      <c r="N1357" s="35"/>
      <c r="O1357" s="35"/>
      <c r="P1357" s="42"/>
    </row>
    <row r="1358" spans="1:16" ht="24" thickBot="1">
      <c r="A1358" s="120" t="s">
        <v>142</v>
      </c>
      <c r="B1358" s="121"/>
      <c r="C1358" s="121"/>
      <c r="D1358" s="121"/>
      <c r="E1358" s="122"/>
      <c r="F1358" s="122"/>
      <c r="G1358" s="123"/>
      <c r="H1358" s="65"/>
      <c r="K1358" s="145" t="s">
        <v>50</v>
      </c>
      <c r="L1358" s="145"/>
      <c r="M1358" s="145"/>
      <c r="N1358" s="145"/>
      <c r="O1358" s="61"/>
      <c r="P1358" s="147" t="s">
        <v>51</v>
      </c>
    </row>
    <row r="1359" spans="1:16" ht="40.5" customHeight="1" thickBot="1">
      <c r="A1359" s="142" t="s">
        <v>200</v>
      </c>
      <c r="B1359" s="143"/>
      <c r="C1359" s="143"/>
      <c r="D1359" s="143"/>
      <c r="E1359" s="143"/>
      <c r="F1359" s="143"/>
      <c r="G1359" s="144"/>
      <c r="H1359" s="35"/>
      <c r="K1359" s="145"/>
      <c r="L1359" s="145"/>
      <c r="M1359" s="145"/>
      <c r="N1359" s="145"/>
      <c r="O1359" s="18"/>
      <c r="P1359" s="147"/>
    </row>
    <row r="1360" spans="1:16" ht="13.5" thickBot="1">
      <c r="A1360" s="127" t="s">
        <v>37</v>
      </c>
      <c r="B1360" s="127" t="s">
        <v>36</v>
      </c>
      <c r="C1360" s="130" t="s">
        <v>186</v>
      </c>
      <c r="D1360" s="131"/>
      <c r="E1360" s="131"/>
      <c r="F1360" s="132"/>
      <c r="G1360" s="133" t="s">
        <v>89</v>
      </c>
      <c r="H1360" s="54"/>
      <c r="K1360" s="145"/>
      <c r="L1360" s="145"/>
      <c r="M1360" s="145"/>
      <c r="N1360" s="145"/>
      <c r="O1360" s="18"/>
      <c r="P1360" s="147"/>
    </row>
    <row r="1361" spans="1:16" ht="13.5" thickBot="1">
      <c r="A1361" s="128"/>
      <c r="B1361" s="128"/>
      <c r="C1361" s="21" t="s">
        <v>41</v>
      </c>
      <c r="D1361" s="20" t="s">
        <v>42</v>
      </c>
      <c r="E1361" s="82" t="s">
        <v>43</v>
      </c>
      <c r="F1361" s="82" t="s">
        <v>44</v>
      </c>
      <c r="G1361" s="134"/>
      <c r="H1361" s="54"/>
      <c r="J1361" s="1"/>
      <c r="K1361" s="145"/>
      <c r="L1361" s="145"/>
      <c r="M1361" s="145"/>
      <c r="N1361" s="145"/>
      <c r="O1361" s="18"/>
      <c r="P1361" s="147"/>
    </row>
    <row r="1362" spans="1:16" ht="26.25" thickBot="1">
      <c r="A1362" s="129"/>
      <c r="B1362" s="129"/>
      <c r="C1362" s="29" t="s">
        <v>46</v>
      </c>
      <c r="D1362" s="86" t="s">
        <v>47</v>
      </c>
      <c r="E1362" s="83" t="s">
        <v>48</v>
      </c>
      <c r="F1362" s="83" t="s">
        <v>49</v>
      </c>
      <c r="G1362" s="135"/>
      <c r="H1362" s="54"/>
      <c r="J1362" s="1"/>
      <c r="K1362" s="146"/>
      <c r="L1362" s="146"/>
      <c r="M1362" s="146"/>
      <c r="N1362" s="146"/>
      <c r="O1362" s="32"/>
      <c r="P1362" s="148"/>
    </row>
    <row r="1363" spans="1:16" ht="28.5" customHeight="1">
      <c r="A1363" s="8">
        <v>1</v>
      </c>
      <c r="B1363" s="9" t="s">
        <v>1</v>
      </c>
      <c r="C1363" s="19"/>
      <c r="D1363" s="19"/>
      <c r="E1363" s="84"/>
      <c r="F1363" s="84"/>
      <c r="G1363" s="10">
        <f t="shared" ref="G1363:G1375" si="390">SUM(C1363:D1363)</f>
        <v>0</v>
      </c>
      <c r="H1363" s="75"/>
      <c r="J1363" s="1"/>
      <c r="K1363" s="33" t="str">
        <f>IF(C1363&lt;&gt;0,"Preço OK Coluna (A) Faixa 1","Lançar Preço Coluna (A) Faixa 1")</f>
        <v>Lançar Preço Coluna (A) Faixa 1</v>
      </c>
      <c r="L1363" s="33" t="str">
        <f>IF(D1363&lt;&gt;0,"Preço OK Coluna (B) Faixa 1","Lançar Preço Coluna (B) Faixa 1")</f>
        <v>Lançar Preço Coluna (B) Faixa 1</v>
      </c>
      <c r="M1363" s="33" t="str">
        <f>IF(E1363&lt;&gt;0,"Preço OK Coluna (C) Faixa 1","Lançar Preço Coluna (C) Faixa 1")</f>
        <v>Lançar Preço Coluna (C) Faixa 1</v>
      </c>
      <c r="N1363" s="33" t="str">
        <f>IF(F1363&lt;&gt;0,"Preço OK Coluna (D) Faixa 1","Lançar Preço Coluna (D) Faixa 1")</f>
        <v>Lançar Preço Coluna (D) Faixa 1</v>
      </c>
      <c r="O1363" s="40"/>
      <c r="P1363" s="41" t="str">
        <f t="shared" ref="P1363:P1375" si="391">IF(F1363&lt;&gt;"",IF(I1363=TRUE,"Preços OK na Faixa 13","ERRO Preços na Faixa 13"),"Lançar Preços na Faixa 13")</f>
        <v>Lançar Preços na Faixa 13</v>
      </c>
    </row>
    <row r="1364" spans="1:16" ht="28.5" customHeight="1">
      <c r="A1364" s="11">
        <v>2</v>
      </c>
      <c r="B1364" s="12" t="s">
        <v>2</v>
      </c>
      <c r="C1364" s="19"/>
      <c r="D1364" s="19"/>
      <c r="E1364" s="84"/>
      <c r="F1364" s="84"/>
      <c r="G1364" s="10">
        <f t="shared" si="390"/>
        <v>0</v>
      </c>
      <c r="H1364" s="75"/>
      <c r="J1364" s="1"/>
      <c r="K1364" s="33" t="str">
        <f t="shared" ref="K1364:K1375" si="392">IF(C1364&lt;&gt;0,IF(AND(C1364&lt;C1363),"Preço Ok Coluna (A) Faixa 13","ERRO Preço Coluna (A) Faixa 13"),"Lançar Preço Coluna (A) Faixa 13")</f>
        <v>Lançar Preço Coluna (A) Faixa 13</v>
      </c>
      <c r="L1364" s="33" t="str">
        <f t="shared" ref="L1364:L1375" si="393">IF(D1364&lt;&gt;0,IF(AND(D1364&lt;D1363),"Preço Ok Coluna (B) Faixa 12","ERRO Preço Coluna (B) Faixa 12"),"Lançar Preço Coluna (B) Faixa 12")</f>
        <v>Lançar Preço Coluna (B) Faixa 12</v>
      </c>
      <c r="M1364" s="33" t="str">
        <f t="shared" ref="M1364:M1375" si="394">IF(E1364&lt;&gt;0,IF(AND(E1364&lt;E1363),"Preço Ok Coluna (C) Faixa 12","ERRO Preço Coluna (C) Faixa 12"),"Lançar Preço Coluna (C) Faixa 12")</f>
        <v>Lançar Preço Coluna (C) Faixa 12</v>
      </c>
      <c r="N1364" s="33" t="str">
        <f t="shared" ref="N1364:N1375" si="395">IF(F1364&lt;&gt;0,IF(AND(F1364&lt;F1363),"Preço Ok Coluna (D) Faixa 12","ERRO Preço Coluna (D) Faixa 12"),"Lançar Preço Coluna (D) Faixa 12")</f>
        <v>Lançar Preço Coluna (D) Faixa 12</v>
      </c>
      <c r="O1364" s="33"/>
      <c r="P1364" s="31" t="str">
        <f t="shared" si="391"/>
        <v>Lançar Preços na Faixa 13</v>
      </c>
    </row>
    <row r="1365" spans="1:16" ht="28.5" customHeight="1">
      <c r="A1365" s="11">
        <v>3</v>
      </c>
      <c r="B1365" s="12" t="s">
        <v>3</v>
      </c>
      <c r="C1365" s="19"/>
      <c r="D1365" s="19"/>
      <c r="E1365" s="84"/>
      <c r="F1365" s="84"/>
      <c r="G1365" s="10">
        <f t="shared" si="390"/>
        <v>0</v>
      </c>
      <c r="H1365" s="75"/>
      <c r="J1365" s="1"/>
      <c r="K1365" s="33" t="str">
        <f t="shared" si="392"/>
        <v>Lançar Preço Coluna (A) Faixa 13</v>
      </c>
      <c r="L1365" s="33" t="str">
        <f t="shared" si="393"/>
        <v>Lançar Preço Coluna (B) Faixa 12</v>
      </c>
      <c r="M1365" s="33" t="str">
        <f t="shared" si="394"/>
        <v>Lançar Preço Coluna (C) Faixa 12</v>
      </c>
      <c r="N1365" s="33" t="str">
        <f t="shared" si="395"/>
        <v>Lançar Preço Coluna (D) Faixa 12</v>
      </c>
      <c r="O1365" s="33"/>
      <c r="P1365" s="31" t="str">
        <f t="shared" si="391"/>
        <v>Lançar Preços na Faixa 13</v>
      </c>
    </row>
    <row r="1366" spans="1:16" ht="28.5" customHeight="1">
      <c r="A1366" s="11">
        <v>4</v>
      </c>
      <c r="B1366" s="12" t="s">
        <v>4</v>
      </c>
      <c r="C1366" s="19"/>
      <c r="D1366" s="19"/>
      <c r="E1366" s="84"/>
      <c r="F1366" s="84"/>
      <c r="G1366" s="10">
        <f t="shared" si="390"/>
        <v>0</v>
      </c>
      <c r="H1366" s="75"/>
      <c r="J1366" s="1"/>
      <c r="K1366" s="33" t="str">
        <f t="shared" si="392"/>
        <v>Lançar Preço Coluna (A) Faixa 13</v>
      </c>
      <c r="L1366" s="33" t="str">
        <f t="shared" si="393"/>
        <v>Lançar Preço Coluna (B) Faixa 12</v>
      </c>
      <c r="M1366" s="33" t="str">
        <f t="shared" si="394"/>
        <v>Lançar Preço Coluna (C) Faixa 12</v>
      </c>
      <c r="N1366" s="33" t="str">
        <f t="shared" si="395"/>
        <v>Lançar Preço Coluna (D) Faixa 12</v>
      </c>
      <c r="O1366" s="33"/>
      <c r="P1366" s="31" t="str">
        <f t="shared" si="391"/>
        <v>Lançar Preços na Faixa 13</v>
      </c>
    </row>
    <row r="1367" spans="1:16" ht="28.5" customHeight="1">
      <c r="A1367" s="97">
        <v>5</v>
      </c>
      <c r="B1367" s="98" t="s">
        <v>5</v>
      </c>
      <c r="C1367" s="19"/>
      <c r="D1367" s="19"/>
      <c r="E1367" s="84"/>
      <c r="F1367" s="84"/>
      <c r="G1367" s="10">
        <f t="shared" si="390"/>
        <v>0</v>
      </c>
      <c r="H1367" s="75"/>
      <c r="J1367" s="1"/>
      <c r="K1367" s="33" t="str">
        <f t="shared" si="392"/>
        <v>Lançar Preço Coluna (A) Faixa 13</v>
      </c>
      <c r="L1367" s="33" t="str">
        <f t="shared" si="393"/>
        <v>Lançar Preço Coluna (B) Faixa 12</v>
      </c>
      <c r="M1367" s="33" t="str">
        <f t="shared" si="394"/>
        <v>Lançar Preço Coluna (C) Faixa 12</v>
      </c>
      <c r="N1367" s="33" t="str">
        <f t="shared" si="395"/>
        <v>Lançar Preço Coluna (D) Faixa 12</v>
      </c>
      <c r="O1367" s="33"/>
      <c r="P1367" s="31" t="str">
        <f t="shared" si="391"/>
        <v>Lançar Preços na Faixa 13</v>
      </c>
    </row>
    <row r="1368" spans="1:16" ht="28.5" customHeight="1">
      <c r="A1368" s="11">
        <v>6</v>
      </c>
      <c r="B1368" s="12" t="s">
        <v>6</v>
      </c>
      <c r="C1368" s="19"/>
      <c r="D1368" s="19"/>
      <c r="E1368" s="84"/>
      <c r="F1368" s="84"/>
      <c r="G1368" s="10">
        <f t="shared" si="390"/>
        <v>0</v>
      </c>
      <c r="H1368" s="75"/>
      <c r="J1368" s="1"/>
      <c r="K1368" s="33" t="str">
        <f t="shared" si="392"/>
        <v>Lançar Preço Coluna (A) Faixa 13</v>
      </c>
      <c r="L1368" s="33" t="str">
        <f t="shared" si="393"/>
        <v>Lançar Preço Coluna (B) Faixa 12</v>
      </c>
      <c r="M1368" s="33" t="str">
        <f t="shared" si="394"/>
        <v>Lançar Preço Coluna (C) Faixa 12</v>
      </c>
      <c r="N1368" s="33" t="str">
        <f t="shared" si="395"/>
        <v>Lançar Preço Coluna (D) Faixa 12</v>
      </c>
      <c r="O1368" s="33"/>
      <c r="P1368" s="31" t="str">
        <f t="shared" si="391"/>
        <v>Lançar Preços na Faixa 13</v>
      </c>
    </row>
    <row r="1369" spans="1:16" ht="28.5" customHeight="1">
      <c r="A1369" s="11">
        <v>7</v>
      </c>
      <c r="B1369" s="12" t="s">
        <v>7</v>
      </c>
      <c r="C1369" s="19"/>
      <c r="D1369" s="19"/>
      <c r="E1369" s="84"/>
      <c r="F1369" s="84"/>
      <c r="G1369" s="10">
        <f t="shared" si="390"/>
        <v>0</v>
      </c>
      <c r="H1369" s="75"/>
      <c r="J1369" s="1"/>
      <c r="K1369" s="33" t="str">
        <f t="shared" si="392"/>
        <v>Lançar Preço Coluna (A) Faixa 13</v>
      </c>
      <c r="L1369" s="33" t="str">
        <f t="shared" si="393"/>
        <v>Lançar Preço Coluna (B) Faixa 12</v>
      </c>
      <c r="M1369" s="33" t="str">
        <f t="shared" si="394"/>
        <v>Lançar Preço Coluna (C) Faixa 12</v>
      </c>
      <c r="N1369" s="33" t="str">
        <f t="shared" si="395"/>
        <v>Lançar Preço Coluna (D) Faixa 12</v>
      </c>
      <c r="O1369" s="33"/>
      <c r="P1369" s="31" t="str">
        <f t="shared" si="391"/>
        <v>Lançar Preços na Faixa 13</v>
      </c>
    </row>
    <row r="1370" spans="1:16" ht="28.5" customHeight="1">
      <c r="A1370" s="11">
        <v>8</v>
      </c>
      <c r="B1370" s="12" t="s">
        <v>8</v>
      </c>
      <c r="C1370" s="19"/>
      <c r="D1370" s="19"/>
      <c r="E1370" s="84"/>
      <c r="F1370" s="84"/>
      <c r="G1370" s="10">
        <f t="shared" si="390"/>
        <v>0</v>
      </c>
      <c r="H1370" s="75"/>
      <c r="J1370" s="1"/>
      <c r="K1370" s="33" t="str">
        <f t="shared" si="392"/>
        <v>Lançar Preço Coluna (A) Faixa 13</v>
      </c>
      <c r="L1370" s="33" t="str">
        <f t="shared" si="393"/>
        <v>Lançar Preço Coluna (B) Faixa 12</v>
      </c>
      <c r="M1370" s="33" t="str">
        <f t="shared" si="394"/>
        <v>Lançar Preço Coluna (C) Faixa 12</v>
      </c>
      <c r="N1370" s="33" t="str">
        <f t="shared" si="395"/>
        <v>Lançar Preço Coluna (D) Faixa 12</v>
      </c>
      <c r="O1370" s="33"/>
      <c r="P1370" s="31" t="str">
        <f t="shared" si="391"/>
        <v>Lançar Preços na Faixa 13</v>
      </c>
    </row>
    <row r="1371" spans="1:16" ht="28.5" customHeight="1">
      <c r="A1371" s="11">
        <v>9</v>
      </c>
      <c r="B1371" s="12" t="s">
        <v>9</v>
      </c>
      <c r="C1371" s="19"/>
      <c r="D1371" s="19"/>
      <c r="E1371" s="84"/>
      <c r="F1371" s="84"/>
      <c r="G1371" s="10">
        <f t="shared" si="390"/>
        <v>0</v>
      </c>
      <c r="H1371" s="75"/>
      <c r="J1371" s="1"/>
      <c r="K1371" s="33" t="str">
        <f t="shared" si="392"/>
        <v>Lançar Preço Coluna (A) Faixa 13</v>
      </c>
      <c r="L1371" s="33" t="str">
        <f t="shared" si="393"/>
        <v>Lançar Preço Coluna (B) Faixa 12</v>
      </c>
      <c r="M1371" s="33" t="str">
        <f t="shared" si="394"/>
        <v>Lançar Preço Coluna (C) Faixa 12</v>
      </c>
      <c r="N1371" s="33" t="str">
        <f t="shared" si="395"/>
        <v>Lançar Preço Coluna (D) Faixa 12</v>
      </c>
      <c r="O1371" s="33"/>
      <c r="P1371" s="31" t="str">
        <f t="shared" si="391"/>
        <v>Lançar Preços na Faixa 13</v>
      </c>
    </row>
    <row r="1372" spans="1:16" ht="28.5" customHeight="1">
      <c r="A1372" s="11">
        <v>10</v>
      </c>
      <c r="B1372" s="12" t="s">
        <v>10</v>
      </c>
      <c r="C1372" s="19"/>
      <c r="D1372" s="19"/>
      <c r="E1372" s="84"/>
      <c r="F1372" s="84"/>
      <c r="G1372" s="10">
        <f t="shared" si="390"/>
        <v>0</v>
      </c>
      <c r="H1372" s="75"/>
      <c r="J1372" s="1"/>
      <c r="K1372" s="33" t="str">
        <f t="shared" si="392"/>
        <v>Lançar Preço Coluna (A) Faixa 13</v>
      </c>
      <c r="L1372" s="33" t="str">
        <f t="shared" si="393"/>
        <v>Lançar Preço Coluna (B) Faixa 12</v>
      </c>
      <c r="M1372" s="33" t="str">
        <f t="shared" si="394"/>
        <v>Lançar Preço Coluna (C) Faixa 12</v>
      </c>
      <c r="N1372" s="33" t="str">
        <f t="shared" si="395"/>
        <v>Lançar Preço Coluna (D) Faixa 12</v>
      </c>
      <c r="O1372" s="33"/>
      <c r="P1372" s="31" t="str">
        <f t="shared" si="391"/>
        <v>Lançar Preços na Faixa 13</v>
      </c>
    </row>
    <row r="1373" spans="1:16" ht="28.5" customHeight="1">
      <c r="A1373" s="11">
        <v>11</v>
      </c>
      <c r="B1373" s="12" t="s">
        <v>11</v>
      </c>
      <c r="C1373" s="19"/>
      <c r="D1373" s="19"/>
      <c r="E1373" s="84"/>
      <c r="F1373" s="84"/>
      <c r="G1373" s="10">
        <f t="shared" si="390"/>
        <v>0</v>
      </c>
      <c r="H1373" s="75"/>
      <c r="J1373" s="1"/>
      <c r="K1373" s="33" t="str">
        <f t="shared" si="392"/>
        <v>Lançar Preço Coluna (A) Faixa 13</v>
      </c>
      <c r="L1373" s="33" t="str">
        <f t="shared" si="393"/>
        <v>Lançar Preço Coluna (B) Faixa 12</v>
      </c>
      <c r="M1373" s="33" t="str">
        <f t="shared" si="394"/>
        <v>Lançar Preço Coluna (C) Faixa 12</v>
      </c>
      <c r="N1373" s="33" t="str">
        <f t="shared" si="395"/>
        <v>Lançar Preço Coluna (D) Faixa 12</v>
      </c>
      <c r="O1373" s="33"/>
      <c r="P1373" s="31" t="str">
        <f t="shared" si="391"/>
        <v>Lançar Preços na Faixa 13</v>
      </c>
    </row>
    <row r="1374" spans="1:16" ht="28.5" customHeight="1">
      <c r="A1374" s="11">
        <v>12</v>
      </c>
      <c r="B1374" s="12" t="s">
        <v>12</v>
      </c>
      <c r="C1374" s="19"/>
      <c r="D1374" s="19"/>
      <c r="E1374" s="84"/>
      <c r="F1374" s="84"/>
      <c r="G1374" s="10">
        <f t="shared" si="390"/>
        <v>0</v>
      </c>
      <c r="H1374" s="75"/>
      <c r="J1374" s="1"/>
      <c r="K1374" s="33" t="str">
        <f t="shared" si="392"/>
        <v>Lançar Preço Coluna (A) Faixa 13</v>
      </c>
      <c r="L1374" s="33" t="str">
        <f t="shared" si="393"/>
        <v>Lançar Preço Coluna (B) Faixa 12</v>
      </c>
      <c r="M1374" s="33" t="str">
        <f t="shared" si="394"/>
        <v>Lançar Preço Coluna (C) Faixa 12</v>
      </c>
      <c r="N1374" s="33" t="str">
        <f t="shared" si="395"/>
        <v>Lançar Preço Coluna (D) Faixa 12</v>
      </c>
      <c r="O1374" s="33"/>
      <c r="P1374" s="31" t="str">
        <f t="shared" si="391"/>
        <v>Lançar Preços na Faixa 13</v>
      </c>
    </row>
    <row r="1375" spans="1:16" ht="28.5" customHeight="1" thickBot="1">
      <c r="A1375" s="46">
        <v>13</v>
      </c>
      <c r="B1375" s="47" t="s">
        <v>13</v>
      </c>
      <c r="C1375" s="48"/>
      <c r="D1375" s="48"/>
      <c r="E1375" s="85"/>
      <c r="F1375" s="85"/>
      <c r="G1375" s="49">
        <f t="shared" si="390"/>
        <v>0</v>
      </c>
      <c r="H1375" s="75">
        <f>SUM(G1363:G1375)</f>
        <v>0</v>
      </c>
      <c r="J1375" s="1"/>
      <c r="K1375" s="39" t="str">
        <f t="shared" si="392"/>
        <v>Lançar Preço Coluna (A) Faixa 13</v>
      </c>
      <c r="L1375" s="39" t="str">
        <f t="shared" si="393"/>
        <v>Lançar Preço Coluna (B) Faixa 12</v>
      </c>
      <c r="M1375" s="39" t="str">
        <f t="shared" si="394"/>
        <v>Lançar Preço Coluna (C) Faixa 12</v>
      </c>
      <c r="N1375" s="39" t="str">
        <f t="shared" si="395"/>
        <v>Lançar Preço Coluna (D) Faixa 12</v>
      </c>
      <c r="O1375" s="39"/>
      <c r="P1375" s="36" t="str">
        <f t="shared" si="391"/>
        <v>Lançar Preços na Faixa 13</v>
      </c>
    </row>
    <row r="1376" spans="1:16" ht="26.25" customHeight="1" thickBot="1">
      <c r="J1376" s="1"/>
      <c r="L1376" s="1"/>
    </row>
    <row r="1377" spans="1:16" s="63" customFormat="1" ht="30.75" customHeight="1" thickBot="1">
      <c r="A1377" s="120" t="s">
        <v>143</v>
      </c>
      <c r="B1377" s="121"/>
      <c r="C1377" s="121"/>
      <c r="D1377" s="121"/>
      <c r="E1377" s="122"/>
      <c r="F1377" s="122"/>
      <c r="G1377" s="123"/>
      <c r="H1377" s="65"/>
      <c r="I1377" s="59"/>
      <c r="J1377" s="60"/>
      <c r="K1377" s="145" t="s">
        <v>50</v>
      </c>
      <c r="L1377" s="145"/>
      <c r="M1377" s="145"/>
      <c r="N1377" s="145"/>
      <c r="O1377" s="61"/>
      <c r="P1377" s="147" t="s">
        <v>51</v>
      </c>
    </row>
    <row r="1378" spans="1:16" ht="39.75" customHeight="1" thickBot="1">
      <c r="A1378" s="142" t="s">
        <v>190</v>
      </c>
      <c r="B1378" s="143"/>
      <c r="C1378" s="143"/>
      <c r="D1378" s="143"/>
      <c r="E1378" s="143"/>
      <c r="F1378" s="143"/>
      <c r="G1378" s="144"/>
      <c r="H1378" s="35"/>
      <c r="I1378" s="51"/>
      <c r="J1378" s="4"/>
      <c r="K1378" s="145"/>
      <c r="L1378" s="145"/>
      <c r="M1378" s="145"/>
      <c r="N1378" s="145"/>
      <c r="O1378" s="18"/>
      <c r="P1378" s="147"/>
    </row>
    <row r="1379" spans="1:16" ht="13.5" customHeight="1" thickBot="1">
      <c r="A1379" s="127" t="s">
        <v>37</v>
      </c>
      <c r="B1379" s="127" t="s">
        <v>36</v>
      </c>
      <c r="C1379" s="130" t="s">
        <v>186</v>
      </c>
      <c r="D1379" s="131"/>
      <c r="E1379" s="131"/>
      <c r="F1379" s="132"/>
      <c r="G1379" s="133" t="s">
        <v>89</v>
      </c>
      <c r="H1379" s="54"/>
      <c r="I1379" s="51"/>
      <c r="J1379" s="4"/>
      <c r="K1379" s="145"/>
      <c r="L1379" s="145"/>
      <c r="M1379" s="145"/>
      <c r="N1379" s="145"/>
      <c r="O1379" s="18"/>
      <c r="P1379" s="147"/>
    </row>
    <row r="1380" spans="1:16" ht="13.5" customHeight="1" thickBot="1">
      <c r="A1380" s="128"/>
      <c r="B1380" s="128"/>
      <c r="C1380" s="21" t="s">
        <v>41</v>
      </c>
      <c r="D1380" s="20" t="s">
        <v>42</v>
      </c>
      <c r="E1380" s="82" t="s">
        <v>43</v>
      </c>
      <c r="F1380" s="82" t="s">
        <v>44</v>
      </c>
      <c r="G1380" s="134"/>
      <c r="H1380" s="54"/>
      <c r="I1380" s="51"/>
      <c r="J1380" s="4"/>
      <c r="K1380" s="145"/>
      <c r="L1380" s="145"/>
      <c r="M1380" s="145"/>
      <c r="N1380" s="145"/>
      <c r="O1380" s="18"/>
      <c r="P1380" s="147"/>
    </row>
    <row r="1381" spans="1:16" ht="39" customHeight="1" thickBot="1">
      <c r="A1381" s="129"/>
      <c r="B1381" s="129"/>
      <c r="C1381" s="29" t="s">
        <v>46</v>
      </c>
      <c r="D1381" s="7" t="s">
        <v>47</v>
      </c>
      <c r="E1381" s="83" t="s">
        <v>48</v>
      </c>
      <c r="F1381" s="83" t="s">
        <v>49</v>
      </c>
      <c r="G1381" s="135"/>
      <c r="H1381" s="54"/>
      <c r="I1381" s="51"/>
      <c r="J1381" s="4"/>
      <c r="K1381" s="146"/>
      <c r="L1381" s="146"/>
      <c r="M1381" s="146"/>
      <c r="N1381" s="146"/>
      <c r="O1381" s="32"/>
      <c r="P1381" s="148"/>
    </row>
    <row r="1382" spans="1:16" ht="25.5">
      <c r="A1382" s="8">
        <v>1</v>
      </c>
      <c r="B1382" s="9" t="s">
        <v>1</v>
      </c>
      <c r="C1382" s="19"/>
      <c r="D1382" s="19"/>
      <c r="E1382" s="84"/>
      <c r="F1382" s="84"/>
      <c r="G1382" s="10">
        <f t="shared" ref="G1382:G1394" si="396">SUM(C1382:D1382)</f>
        <v>0</v>
      </c>
      <c r="H1382" s="75"/>
      <c r="I1382" s="51" t="str">
        <f t="shared" ref="I1382:I1394" si="397">IF(C1382&lt;&gt;0,AND(D1382&lt;C1382,E1382&lt;D1382,F1382&lt;E1382),"")</f>
        <v/>
      </c>
      <c r="J1382" s="4"/>
      <c r="K1382" s="33" t="str">
        <f>IF(C1382&lt;&gt;0,"Preço OK Coluna (A) Faixa 1","Lançar Preço Coluna (A) Faixa 1")</f>
        <v>Lançar Preço Coluna (A) Faixa 1</v>
      </c>
      <c r="L1382" s="33" t="str">
        <f>IF(D1382&lt;&gt;0,"Preço OK Coluna (B) Faixa 1","Lançar Preço Coluna (B) Faixa 1")</f>
        <v>Lançar Preço Coluna (B) Faixa 1</v>
      </c>
      <c r="M1382" s="33" t="str">
        <f>IF(E1382&lt;&gt;0,"Preço OK Coluna (C) Faixa 1","Lançar Preço Coluna (C) Faixa 1")</f>
        <v>Lançar Preço Coluna (C) Faixa 1</v>
      </c>
      <c r="N1382" s="33" t="str">
        <f>IF(F1382&lt;&gt;0,"Preço OK Coluna (D) Faixa 1","Lançar Preço Coluna (D) Faixa 1")</f>
        <v>Lançar Preço Coluna (D) Faixa 1</v>
      </c>
      <c r="O1382" s="40"/>
      <c r="P1382" s="41" t="str">
        <f t="shared" ref="P1382:P1394" si="398">IF(F1382&lt;&gt;"",IF(I1382=TRUE,"Preços OK na Faixa 13","ERRO Preços na Faixa 13"),"Lançar Preços na Faixa 13")</f>
        <v>Lançar Preços na Faixa 13</v>
      </c>
    </row>
    <row r="1383" spans="1:16" ht="25.5">
      <c r="A1383" s="11">
        <v>2</v>
      </c>
      <c r="B1383" s="12" t="s">
        <v>2</v>
      </c>
      <c r="C1383" s="19"/>
      <c r="D1383" s="19"/>
      <c r="E1383" s="84"/>
      <c r="F1383" s="84"/>
      <c r="G1383" s="10">
        <f t="shared" si="396"/>
        <v>0</v>
      </c>
      <c r="H1383" s="75"/>
      <c r="I1383" s="51" t="str">
        <f t="shared" si="397"/>
        <v/>
      </c>
      <c r="J1383" s="4"/>
      <c r="K1383" s="33" t="str">
        <f t="shared" ref="K1383:K1394" si="399">IF(C1383&lt;&gt;0,IF(AND(C1383&lt;C1382),"Preço Ok Coluna (A) Faixa 13","ERRO Preço Coluna (A) Faixa 13"),"Lançar Preço Coluna (A) Faixa 13")</f>
        <v>Lançar Preço Coluna (A) Faixa 13</v>
      </c>
      <c r="L1383" s="33" t="str">
        <f t="shared" ref="L1383:L1394" si="400">IF(D1383&lt;&gt;0,IF(AND(D1383&lt;D1382),"Preço Ok Coluna (B) Faixa 12","ERRO Preço Coluna (B) Faixa 12"),"Lançar Preço Coluna (B) Faixa 12")</f>
        <v>Lançar Preço Coluna (B) Faixa 12</v>
      </c>
      <c r="M1383" s="33" t="str">
        <f t="shared" ref="M1383:M1394" si="401">IF(E1383&lt;&gt;0,IF(AND(E1383&lt;E1382),"Preço Ok Coluna (C) Faixa 12","ERRO Preço Coluna (C) Faixa 12"),"Lançar Preço Coluna (C) Faixa 12")</f>
        <v>Lançar Preço Coluna (C) Faixa 12</v>
      </c>
      <c r="N1383" s="33" t="str">
        <f t="shared" ref="N1383:N1394" si="402">IF(F1383&lt;&gt;0,IF(AND(F1383&lt;F1382),"Preço Ok Coluna (D) Faixa 12","ERRO Preço Coluna (D) Faixa 12"),"Lançar Preço Coluna (D) Faixa 12")</f>
        <v>Lançar Preço Coluna (D) Faixa 12</v>
      </c>
      <c r="O1383" s="33"/>
      <c r="P1383" s="31" t="str">
        <f t="shared" si="398"/>
        <v>Lançar Preços na Faixa 13</v>
      </c>
    </row>
    <row r="1384" spans="1:16" ht="25.5">
      <c r="A1384" s="11">
        <v>3</v>
      </c>
      <c r="B1384" s="12" t="s">
        <v>3</v>
      </c>
      <c r="C1384" s="19"/>
      <c r="D1384" s="19"/>
      <c r="E1384" s="84"/>
      <c r="F1384" s="84"/>
      <c r="G1384" s="10">
        <f t="shared" si="396"/>
        <v>0</v>
      </c>
      <c r="H1384" s="75"/>
      <c r="I1384" s="51" t="str">
        <f t="shared" si="397"/>
        <v/>
      </c>
      <c r="J1384" s="4"/>
      <c r="K1384" s="33" t="str">
        <f t="shared" si="399"/>
        <v>Lançar Preço Coluna (A) Faixa 13</v>
      </c>
      <c r="L1384" s="33" t="str">
        <f t="shared" si="400"/>
        <v>Lançar Preço Coluna (B) Faixa 12</v>
      </c>
      <c r="M1384" s="33" t="str">
        <f t="shared" si="401"/>
        <v>Lançar Preço Coluna (C) Faixa 12</v>
      </c>
      <c r="N1384" s="33" t="str">
        <f t="shared" si="402"/>
        <v>Lançar Preço Coluna (D) Faixa 12</v>
      </c>
      <c r="O1384" s="33"/>
      <c r="P1384" s="31" t="str">
        <f t="shared" si="398"/>
        <v>Lançar Preços na Faixa 13</v>
      </c>
    </row>
    <row r="1385" spans="1:16" ht="25.5">
      <c r="A1385" s="94">
        <v>4</v>
      </c>
      <c r="B1385" s="95" t="s">
        <v>4</v>
      </c>
      <c r="C1385" s="19"/>
      <c r="D1385" s="19"/>
      <c r="E1385" s="84"/>
      <c r="F1385" s="84"/>
      <c r="G1385" s="10">
        <f t="shared" si="396"/>
        <v>0</v>
      </c>
      <c r="H1385" s="75"/>
      <c r="I1385" s="51" t="str">
        <f t="shared" si="397"/>
        <v/>
      </c>
      <c r="J1385" s="4"/>
      <c r="K1385" s="33" t="str">
        <f t="shared" si="399"/>
        <v>Lançar Preço Coluna (A) Faixa 13</v>
      </c>
      <c r="L1385" s="33" t="str">
        <f t="shared" si="400"/>
        <v>Lançar Preço Coluna (B) Faixa 12</v>
      </c>
      <c r="M1385" s="33" t="str">
        <f t="shared" si="401"/>
        <v>Lançar Preço Coluna (C) Faixa 12</v>
      </c>
      <c r="N1385" s="33" t="str">
        <f t="shared" si="402"/>
        <v>Lançar Preço Coluna (D) Faixa 12</v>
      </c>
      <c r="O1385" s="33"/>
      <c r="P1385" s="31" t="str">
        <f t="shared" si="398"/>
        <v>Lançar Preços na Faixa 13</v>
      </c>
    </row>
    <row r="1386" spans="1:16" ht="25.5">
      <c r="A1386" s="14">
        <v>5</v>
      </c>
      <c r="B1386" s="15" t="s">
        <v>5</v>
      </c>
      <c r="C1386" s="19"/>
      <c r="D1386" s="19"/>
      <c r="E1386" s="84"/>
      <c r="F1386" s="84"/>
      <c r="G1386" s="10">
        <f t="shared" si="396"/>
        <v>0</v>
      </c>
      <c r="H1386" s="75"/>
      <c r="I1386" s="51" t="str">
        <f t="shared" si="397"/>
        <v/>
      </c>
      <c r="J1386" s="18"/>
      <c r="K1386" s="33" t="str">
        <f t="shared" si="399"/>
        <v>Lançar Preço Coluna (A) Faixa 13</v>
      </c>
      <c r="L1386" s="33" t="str">
        <f t="shared" si="400"/>
        <v>Lançar Preço Coluna (B) Faixa 12</v>
      </c>
      <c r="M1386" s="33" t="str">
        <f t="shared" si="401"/>
        <v>Lançar Preço Coluna (C) Faixa 12</v>
      </c>
      <c r="N1386" s="33" t="str">
        <f t="shared" si="402"/>
        <v>Lançar Preço Coluna (D) Faixa 12</v>
      </c>
      <c r="O1386" s="33"/>
      <c r="P1386" s="31" t="str">
        <f t="shared" si="398"/>
        <v>Lançar Preços na Faixa 13</v>
      </c>
    </row>
    <row r="1387" spans="1:16" ht="25.5">
      <c r="A1387" s="11">
        <v>6</v>
      </c>
      <c r="B1387" s="12" t="s">
        <v>6</v>
      </c>
      <c r="C1387" s="19"/>
      <c r="D1387" s="19"/>
      <c r="E1387" s="84"/>
      <c r="F1387" s="84"/>
      <c r="G1387" s="10">
        <f t="shared" si="396"/>
        <v>0</v>
      </c>
      <c r="H1387" s="75"/>
      <c r="I1387" s="51" t="str">
        <f t="shared" si="397"/>
        <v/>
      </c>
      <c r="J1387" s="4"/>
      <c r="K1387" s="33" t="str">
        <f t="shared" si="399"/>
        <v>Lançar Preço Coluna (A) Faixa 13</v>
      </c>
      <c r="L1387" s="33" t="str">
        <f t="shared" si="400"/>
        <v>Lançar Preço Coluna (B) Faixa 12</v>
      </c>
      <c r="M1387" s="33" t="str">
        <f t="shared" si="401"/>
        <v>Lançar Preço Coluna (C) Faixa 12</v>
      </c>
      <c r="N1387" s="33" t="str">
        <f t="shared" si="402"/>
        <v>Lançar Preço Coluna (D) Faixa 12</v>
      </c>
      <c r="O1387" s="33"/>
      <c r="P1387" s="31" t="str">
        <f t="shared" si="398"/>
        <v>Lançar Preços na Faixa 13</v>
      </c>
    </row>
    <row r="1388" spans="1:16" ht="25.5">
      <c r="A1388" s="11">
        <v>7</v>
      </c>
      <c r="B1388" s="12" t="s">
        <v>7</v>
      </c>
      <c r="C1388" s="19"/>
      <c r="D1388" s="19"/>
      <c r="E1388" s="84"/>
      <c r="F1388" s="84"/>
      <c r="G1388" s="10">
        <f t="shared" si="396"/>
        <v>0</v>
      </c>
      <c r="H1388" s="75"/>
      <c r="I1388" s="51" t="str">
        <f t="shared" si="397"/>
        <v/>
      </c>
      <c r="J1388" s="4"/>
      <c r="K1388" s="33" t="str">
        <f t="shared" si="399"/>
        <v>Lançar Preço Coluna (A) Faixa 13</v>
      </c>
      <c r="L1388" s="33" t="str">
        <f t="shared" si="400"/>
        <v>Lançar Preço Coluna (B) Faixa 12</v>
      </c>
      <c r="M1388" s="33" t="str">
        <f t="shared" si="401"/>
        <v>Lançar Preço Coluna (C) Faixa 12</v>
      </c>
      <c r="N1388" s="33" t="str">
        <f t="shared" si="402"/>
        <v>Lançar Preço Coluna (D) Faixa 12</v>
      </c>
      <c r="O1388" s="33"/>
      <c r="P1388" s="31" t="str">
        <f t="shared" si="398"/>
        <v>Lançar Preços na Faixa 13</v>
      </c>
    </row>
    <row r="1389" spans="1:16" ht="25.5">
      <c r="A1389" s="11">
        <v>8</v>
      </c>
      <c r="B1389" s="12" t="s">
        <v>8</v>
      </c>
      <c r="C1389" s="19"/>
      <c r="D1389" s="19"/>
      <c r="E1389" s="84"/>
      <c r="F1389" s="84"/>
      <c r="G1389" s="10">
        <f t="shared" si="396"/>
        <v>0</v>
      </c>
      <c r="H1389" s="75"/>
      <c r="I1389" s="51" t="str">
        <f t="shared" si="397"/>
        <v/>
      </c>
      <c r="J1389" s="4"/>
      <c r="K1389" s="33" t="str">
        <f t="shared" si="399"/>
        <v>Lançar Preço Coluna (A) Faixa 13</v>
      </c>
      <c r="L1389" s="33" t="str">
        <f t="shared" si="400"/>
        <v>Lançar Preço Coluna (B) Faixa 12</v>
      </c>
      <c r="M1389" s="33" t="str">
        <f t="shared" si="401"/>
        <v>Lançar Preço Coluna (C) Faixa 12</v>
      </c>
      <c r="N1389" s="33" t="str">
        <f t="shared" si="402"/>
        <v>Lançar Preço Coluna (D) Faixa 12</v>
      </c>
      <c r="O1389" s="33"/>
      <c r="P1389" s="31" t="str">
        <f t="shared" si="398"/>
        <v>Lançar Preços na Faixa 13</v>
      </c>
    </row>
    <row r="1390" spans="1:16" ht="25.5">
      <c r="A1390" s="11">
        <v>9</v>
      </c>
      <c r="B1390" s="12" t="s">
        <v>9</v>
      </c>
      <c r="C1390" s="19"/>
      <c r="D1390" s="19"/>
      <c r="E1390" s="84"/>
      <c r="F1390" s="84"/>
      <c r="G1390" s="10">
        <f t="shared" si="396"/>
        <v>0</v>
      </c>
      <c r="H1390" s="75"/>
      <c r="I1390" s="51" t="str">
        <f t="shared" si="397"/>
        <v/>
      </c>
      <c r="J1390" s="4"/>
      <c r="K1390" s="33" t="str">
        <f t="shared" si="399"/>
        <v>Lançar Preço Coluna (A) Faixa 13</v>
      </c>
      <c r="L1390" s="33" t="str">
        <f t="shared" si="400"/>
        <v>Lançar Preço Coluna (B) Faixa 12</v>
      </c>
      <c r="M1390" s="33" t="str">
        <f t="shared" si="401"/>
        <v>Lançar Preço Coluna (C) Faixa 12</v>
      </c>
      <c r="N1390" s="33" t="str">
        <f t="shared" si="402"/>
        <v>Lançar Preço Coluna (D) Faixa 12</v>
      </c>
      <c r="O1390" s="33"/>
      <c r="P1390" s="31" t="str">
        <f t="shared" si="398"/>
        <v>Lançar Preços na Faixa 13</v>
      </c>
    </row>
    <row r="1391" spans="1:16" ht="25.5">
      <c r="A1391" s="11">
        <v>10</v>
      </c>
      <c r="B1391" s="12" t="s">
        <v>10</v>
      </c>
      <c r="C1391" s="19"/>
      <c r="D1391" s="19"/>
      <c r="E1391" s="84"/>
      <c r="F1391" s="84"/>
      <c r="G1391" s="10">
        <f t="shared" si="396"/>
        <v>0</v>
      </c>
      <c r="H1391" s="75"/>
      <c r="I1391" s="51" t="str">
        <f t="shared" si="397"/>
        <v/>
      </c>
      <c r="J1391" s="4"/>
      <c r="K1391" s="33" t="str">
        <f t="shared" si="399"/>
        <v>Lançar Preço Coluna (A) Faixa 13</v>
      </c>
      <c r="L1391" s="33" t="str">
        <f t="shared" si="400"/>
        <v>Lançar Preço Coluna (B) Faixa 12</v>
      </c>
      <c r="M1391" s="33" t="str">
        <f t="shared" si="401"/>
        <v>Lançar Preço Coluna (C) Faixa 12</v>
      </c>
      <c r="N1391" s="33" t="str">
        <f t="shared" si="402"/>
        <v>Lançar Preço Coluna (D) Faixa 12</v>
      </c>
      <c r="O1391" s="33"/>
      <c r="P1391" s="31" t="str">
        <f t="shared" si="398"/>
        <v>Lançar Preços na Faixa 13</v>
      </c>
    </row>
    <row r="1392" spans="1:16" ht="25.5">
      <c r="A1392" s="11">
        <v>11</v>
      </c>
      <c r="B1392" s="12" t="s">
        <v>11</v>
      </c>
      <c r="C1392" s="19"/>
      <c r="D1392" s="19"/>
      <c r="E1392" s="84"/>
      <c r="F1392" s="84"/>
      <c r="G1392" s="10">
        <f t="shared" si="396"/>
        <v>0</v>
      </c>
      <c r="H1392" s="75"/>
      <c r="I1392" s="51" t="str">
        <f t="shared" si="397"/>
        <v/>
      </c>
      <c r="J1392" s="4"/>
      <c r="K1392" s="33" t="str">
        <f t="shared" si="399"/>
        <v>Lançar Preço Coluna (A) Faixa 13</v>
      </c>
      <c r="L1392" s="33" t="str">
        <f t="shared" si="400"/>
        <v>Lançar Preço Coluna (B) Faixa 12</v>
      </c>
      <c r="M1392" s="33" t="str">
        <f t="shared" si="401"/>
        <v>Lançar Preço Coluna (C) Faixa 12</v>
      </c>
      <c r="N1392" s="33" t="str">
        <f t="shared" si="402"/>
        <v>Lançar Preço Coluna (D) Faixa 12</v>
      </c>
      <c r="O1392" s="33"/>
      <c r="P1392" s="31" t="str">
        <f t="shared" si="398"/>
        <v>Lançar Preços na Faixa 13</v>
      </c>
    </row>
    <row r="1393" spans="1:16" ht="25.5">
      <c r="A1393" s="11">
        <v>12</v>
      </c>
      <c r="B1393" s="12" t="s">
        <v>12</v>
      </c>
      <c r="C1393" s="19"/>
      <c r="D1393" s="19"/>
      <c r="E1393" s="84"/>
      <c r="F1393" s="84"/>
      <c r="G1393" s="10">
        <f t="shared" si="396"/>
        <v>0</v>
      </c>
      <c r="H1393" s="75"/>
      <c r="I1393" s="51" t="str">
        <f t="shared" si="397"/>
        <v/>
      </c>
      <c r="J1393" s="4"/>
      <c r="K1393" s="33" t="str">
        <f t="shared" si="399"/>
        <v>Lançar Preço Coluna (A) Faixa 13</v>
      </c>
      <c r="L1393" s="33" t="str">
        <f t="shared" si="400"/>
        <v>Lançar Preço Coluna (B) Faixa 12</v>
      </c>
      <c r="M1393" s="33" t="str">
        <f t="shared" si="401"/>
        <v>Lançar Preço Coluna (C) Faixa 12</v>
      </c>
      <c r="N1393" s="33" t="str">
        <f t="shared" si="402"/>
        <v>Lançar Preço Coluna (D) Faixa 12</v>
      </c>
      <c r="O1393" s="33"/>
      <c r="P1393" s="31" t="str">
        <f t="shared" si="398"/>
        <v>Lançar Preços na Faixa 13</v>
      </c>
    </row>
    <row r="1394" spans="1:16" ht="26.25" thickBot="1">
      <c r="A1394" s="46">
        <v>13</v>
      </c>
      <c r="B1394" s="47" t="s">
        <v>13</v>
      </c>
      <c r="C1394" s="48"/>
      <c r="D1394" s="48"/>
      <c r="E1394" s="85"/>
      <c r="F1394" s="85"/>
      <c r="G1394" s="49">
        <f t="shared" si="396"/>
        <v>0</v>
      </c>
      <c r="H1394" s="75">
        <f>SUM(G1382:G1394)</f>
        <v>0</v>
      </c>
      <c r="I1394" s="51" t="str">
        <f t="shared" si="397"/>
        <v/>
      </c>
      <c r="J1394" s="4"/>
      <c r="K1394" s="39" t="str">
        <f t="shared" si="399"/>
        <v>Lançar Preço Coluna (A) Faixa 13</v>
      </c>
      <c r="L1394" s="39" t="str">
        <f t="shared" si="400"/>
        <v>Lançar Preço Coluna (B) Faixa 12</v>
      </c>
      <c r="M1394" s="39" t="str">
        <f t="shared" si="401"/>
        <v>Lançar Preço Coluna (C) Faixa 12</v>
      </c>
      <c r="N1394" s="39" t="str">
        <f t="shared" si="402"/>
        <v>Lançar Preço Coluna (D) Faixa 12</v>
      </c>
      <c r="O1394" s="39"/>
      <c r="P1394" s="36" t="str">
        <f t="shared" si="398"/>
        <v>Lançar Preços na Faixa 13</v>
      </c>
    </row>
    <row r="1395" spans="1:16" ht="25.5" customHeight="1" thickBot="1"/>
    <row r="1396" spans="1:16" ht="24" thickBot="1">
      <c r="A1396" s="120" t="s">
        <v>144</v>
      </c>
      <c r="B1396" s="121"/>
      <c r="C1396" s="121"/>
      <c r="D1396" s="121"/>
      <c r="E1396" s="122"/>
      <c r="F1396" s="122"/>
      <c r="G1396" s="123"/>
      <c r="H1396" s="65"/>
      <c r="K1396" s="145" t="s">
        <v>50</v>
      </c>
      <c r="L1396" s="145"/>
      <c r="M1396" s="145"/>
      <c r="N1396" s="145"/>
      <c r="O1396" s="61"/>
      <c r="P1396" s="147" t="s">
        <v>51</v>
      </c>
    </row>
    <row r="1397" spans="1:16" ht="51" customHeight="1" thickBot="1">
      <c r="A1397" s="142" t="s">
        <v>184</v>
      </c>
      <c r="B1397" s="143"/>
      <c r="C1397" s="143"/>
      <c r="D1397" s="143"/>
      <c r="E1397" s="143"/>
      <c r="F1397" s="143"/>
      <c r="G1397" s="144"/>
      <c r="H1397" s="35"/>
      <c r="K1397" s="145"/>
      <c r="L1397" s="145"/>
      <c r="M1397" s="145"/>
      <c r="N1397" s="145"/>
      <c r="O1397" s="18"/>
      <c r="P1397" s="147"/>
    </row>
    <row r="1398" spans="1:16" ht="13.5" thickBot="1">
      <c r="A1398" s="127" t="s">
        <v>37</v>
      </c>
      <c r="B1398" s="127" t="s">
        <v>36</v>
      </c>
      <c r="C1398" s="130" t="s">
        <v>186</v>
      </c>
      <c r="D1398" s="131"/>
      <c r="E1398" s="131"/>
      <c r="F1398" s="132"/>
      <c r="G1398" s="133" t="s">
        <v>89</v>
      </c>
      <c r="H1398" s="54"/>
      <c r="K1398" s="145"/>
      <c r="L1398" s="145"/>
      <c r="M1398" s="145"/>
      <c r="N1398" s="145"/>
      <c r="O1398" s="18"/>
      <c r="P1398" s="147"/>
    </row>
    <row r="1399" spans="1:16" ht="13.5" thickBot="1">
      <c r="A1399" s="128"/>
      <c r="B1399" s="128"/>
      <c r="C1399" s="21" t="s">
        <v>41</v>
      </c>
      <c r="D1399" s="20" t="s">
        <v>42</v>
      </c>
      <c r="E1399" s="82" t="s">
        <v>43</v>
      </c>
      <c r="F1399" s="82" t="s">
        <v>44</v>
      </c>
      <c r="G1399" s="134"/>
      <c r="H1399" s="54"/>
      <c r="K1399" s="145"/>
      <c r="L1399" s="145"/>
      <c r="M1399" s="145"/>
      <c r="N1399" s="145"/>
      <c r="O1399" s="18"/>
      <c r="P1399" s="147"/>
    </row>
    <row r="1400" spans="1:16" ht="26.25" thickBot="1">
      <c r="A1400" s="129"/>
      <c r="B1400" s="129"/>
      <c r="C1400" s="29" t="s">
        <v>46</v>
      </c>
      <c r="D1400" s="78" t="s">
        <v>47</v>
      </c>
      <c r="E1400" s="83" t="s">
        <v>48</v>
      </c>
      <c r="F1400" s="83" t="s">
        <v>49</v>
      </c>
      <c r="G1400" s="135"/>
      <c r="H1400" s="54"/>
      <c r="K1400" s="146"/>
      <c r="L1400" s="146"/>
      <c r="M1400" s="146"/>
      <c r="N1400" s="146"/>
      <c r="O1400" s="32"/>
      <c r="P1400" s="148"/>
    </row>
    <row r="1401" spans="1:16" ht="25.5">
      <c r="A1401" s="8">
        <v>1</v>
      </c>
      <c r="B1401" s="9" t="s">
        <v>1</v>
      </c>
      <c r="C1401" s="19"/>
      <c r="D1401" s="19"/>
      <c r="E1401" s="84"/>
      <c r="F1401" s="84"/>
      <c r="G1401" s="10">
        <f t="shared" ref="G1401:G1413" si="403">SUM(C1401:D1401)</f>
        <v>0</v>
      </c>
      <c r="H1401" s="75"/>
      <c r="K1401" s="33" t="str">
        <f>IF(C1401&lt;&gt;0,"Preço OK Coluna (A) Faixa 1","Lançar Preço Coluna (A) Faixa 1")</f>
        <v>Lançar Preço Coluna (A) Faixa 1</v>
      </c>
      <c r="L1401" s="33" t="str">
        <f>IF(D1401&lt;&gt;0,"Preço OK Coluna (B) Faixa 1","Lançar Preço Coluna (B) Faixa 1")</f>
        <v>Lançar Preço Coluna (B) Faixa 1</v>
      </c>
      <c r="M1401" s="33" t="str">
        <f>IF(E1401&lt;&gt;0,"Preço OK Coluna (C) Faixa 1","Lançar Preço Coluna (C) Faixa 1")</f>
        <v>Lançar Preço Coluna (C) Faixa 1</v>
      </c>
      <c r="N1401" s="33" t="str">
        <f>IF(F1401&lt;&gt;0,"Preço OK Coluna (D) Faixa 1","Lançar Preço Coluna (D) Faixa 1")</f>
        <v>Lançar Preço Coluna (D) Faixa 1</v>
      </c>
      <c r="O1401" s="40"/>
      <c r="P1401" s="41" t="str">
        <f t="shared" ref="P1401:P1413" si="404">IF(F1401&lt;&gt;"",IF(I1401=TRUE,"Preços OK na Faixa 13","ERRO Preços na Faixa 13"),"Lançar Preços na Faixa 13")</f>
        <v>Lançar Preços na Faixa 13</v>
      </c>
    </row>
    <row r="1402" spans="1:16" ht="25.5">
      <c r="A1402" s="11">
        <v>2</v>
      </c>
      <c r="B1402" s="12" t="s">
        <v>2</v>
      </c>
      <c r="C1402" s="19"/>
      <c r="D1402" s="19"/>
      <c r="E1402" s="84"/>
      <c r="F1402" s="84"/>
      <c r="G1402" s="10">
        <f t="shared" si="403"/>
        <v>0</v>
      </c>
      <c r="H1402" s="75"/>
      <c r="K1402" s="33" t="str">
        <f t="shared" ref="K1402:K1413" si="405">IF(C1402&lt;&gt;0,IF(AND(C1402&lt;C1401),"Preço Ok Coluna (A) Faixa 13","ERRO Preço Coluna (A) Faixa 13"),"Lançar Preço Coluna (A) Faixa 13")</f>
        <v>Lançar Preço Coluna (A) Faixa 13</v>
      </c>
      <c r="L1402" s="33" t="str">
        <f t="shared" ref="L1402:L1413" si="406">IF(D1402&lt;&gt;0,IF(AND(D1402&lt;D1401),"Preço Ok Coluna (B) Faixa 12","ERRO Preço Coluna (B) Faixa 12"),"Lançar Preço Coluna (B) Faixa 12")</f>
        <v>Lançar Preço Coluna (B) Faixa 12</v>
      </c>
      <c r="M1402" s="33" t="str">
        <f t="shared" ref="M1402:M1413" si="407">IF(E1402&lt;&gt;0,IF(AND(E1402&lt;E1401),"Preço Ok Coluna (C) Faixa 12","ERRO Preço Coluna (C) Faixa 12"),"Lançar Preço Coluna (C) Faixa 12")</f>
        <v>Lançar Preço Coluna (C) Faixa 12</v>
      </c>
      <c r="N1402" s="33" t="str">
        <f t="shared" ref="N1402:N1413" si="408">IF(F1402&lt;&gt;0,IF(AND(F1402&lt;F1401),"Preço Ok Coluna (D) Faixa 12","ERRO Preço Coluna (D) Faixa 12"),"Lançar Preço Coluna (D) Faixa 12")</f>
        <v>Lançar Preço Coluna (D) Faixa 12</v>
      </c>
      <c r="O1402" s="33"/>
      <c r="P1402" s="31" t="str">
        <f t="shared" si="404"/>
        <v>Lançar Preços na Faixa 13</v>
      </c>
    </row>
    <row r="1403" spans="1:16" ht="25.5">
      <c r="A1403" s="11">
        <v>3</v>
      </c>
      <c r="B1403" s="12" t="s">
        <v>3</v>
      </c>
      <c r="C1403" s="19"/>
      <c r="D1403" s="19"/>
      <c r="E1403" s="84"/>
      <c r="F1403" s="84"/>
      <c r="G1403" s="10">
        <f t="shared" si="403"/>
        <v>0</v>
      </c>
      <c r="H1403" s="75"/>
      <c r="K1403" s="33" t="str">
        <f t="shared" si="405"/>
        <v>Lançar Preço Coluna (A) Faixa 13</v>
      </c>
      <c r="L1403" s="33" t="str">
        <f t="shared" si="406"/>
        <v>Lançar Preço Coluna (B) Faixa 12</v>
      </c>
      <c r="M1403" s="33" t="str">
        <f t="shared" si="407"/>
        <v>Lançar Preço Coluna (C) Faixa 12</v>
      </c>
      <c r="N1403" s="33" t="str">
        <f t="shared" si="408"/>
        <v>Lançar Preço Coluna (D) Faixa 12</v>
      </c>
      <c r="O1403" s="33"/>
      <c r="P1403" s="31" t="str">
        <f t="shared" si="404"/>
        <v>Lançar Preços na Faixa 13</v>
      </c>
    </row>
    <row r="1404" spans="1:16" ht="25.5">
      <c r="A1404" s="94">
        <v>4</v>
      </c>
      <c r="B1404" s="95" t="s">
        <v>4</v>
      </c>
      <c r="C1404" s="19"/>
      <c r="D1404" s="19"/>
      <c r="E1404" s="84"/>
      <c r="F1404" s="84"/>
      <c r="G1404" s="10">
        <f t="shared" si="403"/>
        <v>0</v>
      </c>
      <c r="H1404" s="75"/>
      <c r="K1404" s="33" t="str">
        <f t="shared" si="405"/>
        <v>Lançar Preço Coluna (A) Faixa 13</v>
      </c>
      <c r="L1404" s="33" t="str">
        <f t="shared" si="406"/>
        <v>Lançar Preço Coluna (B) Faixa 12</v>
      </c>
      <c r="M1404" s="33" t="str">
        <f t="shared" si="407"/>
        <v>Lançar Preço Coluna (C) Faixa 12</v>
      </c>
      <c r="N1404" s="33" t="str">
        <f t="shared" si="408"/>
        <v>Lançar Preço Coluna (D) Faixa 12</v>
      </c>
      <c r="O1404" s="33"/>
      <c r="P1404" s="31" t="str">
        <f t="shared" si="404"/>
        <v>Lançar Preços na Faixa 13</v>
      </c>
    </row>
    <row r="1405" spans="1:16" ht="25.5">
      <c r="A1405" s="14">
        <v>5</v>
      </c>
      <c r="B1405" s="15" t="s">
        <v>5</v>
      </c>
      <c r="C1405" s="19"/>
      <c r="D1405" s="19"/>
      <c r="E1405" s="84"/>
      <c r="F1405" s="84"/>
      <c r="G1405" s="10">
        <f t="shared" si="403"/>
        <v>0</v>
      </c>
      <c r="H1405" s="75"/>
      <c r="K1405" s="33" t="str">
        <f t="shared" si="405"/>
        <v>Lançar Preço Coluna (A) Faixa 13</v>
      </c>
      <c r="L1405" s="33" t="str">
        <f t="shared" si="406"/>
        <v>Lançar Preço Coluna (B) Faixa 12</v>
      </c>
      <c r="M1405" s="33" t="str">
        <f t="shared" si="407"/>
        <v>Lançar Preço Coluna (C) Faixa 12</v>
      </c>
      <c r="N1405" s="33" t="str">
        <f t="shared" si="408"/>
        <v>Lançar Preço Coluna (D) Faixa 12</v>
      </c>
      <c r="O1405" s="33"/>
      <c r="P1405" s="31" t="str">
        <f t="shared" si="404"/>
        <v>Lançar Preços na Faixa 13</v>
      </c>
    </row>
    <row r="1406" spans="1:16" ht="25.5">
      <c r="A1406" s="11">
        <v>6</v>
      </c>
      <c r="B1406" s="12" t="s">
        <v>6</v>
      </c>
      <c r="C1406" s="19"/>
      <c r="D1406" s="19"/>
      <c r="E1406" s="84"/>
      <c r="F1406" s="84"/>
      <c r="G1406" s="10">
        <f t="shared" si="403"/>
        <v>0</v>
      </c>
      <c r="H1406" s="75"/>
      <c r="K1406" s="33" t="str">
        <f t="shared" si="405"/>
        <v>Lançar Preço Coluna (A) Faixa 13</v>
      </c>
      <c r="L1406" s="33" t="str">
        <f t="shared" si="406"/>
        <v>Lançar Preço Coluna (B) Faixa 12</v>
      </c>
      <c r="M1406" s="33" t="str">
        <f t="shared" si="407"/>
        <v>Lançar Preço Coluna (C) Faixa 12</v>
      </c>
      <c r="N1406" s="33" t="str">
        <f t="shared" si="408"/>
        <v>Lançar Preço Coluna (D) Faixa 12</v>
      </c>
      <c r="O1406" s="33"/>
      <c r="P1406" s="31" t="str">
        <f t="shared" si="404"/>
        <v>Lançar Preços na Faixa 13</v>
      </c>
    </row>
    <row r="1407" spans="1:16" ht="25.5">
      <c r="A1407" s="11">
        <v>7</v>
      </c>
      <c r="B1407" s="12" t="s">
        <v>7</v>
      </c>
      <c r="C1407" s="19"/>
      <c r="D1407" s="19"/>
      <c r="E1407" s="84"/>
      <c r="F1407" s="84"/>
      <c r="G1407" s="10">
        <f t="shared" si="403"/>
        <v>0</v>
      </c>
      <c r="H1407" s="75"/>
      <c r="K1407" s="33" t="str">
        <f t="shared" si="405"/>
        <v>Lançar Preço Coluna (A) Faixa 13</v>
      </c>
      <c r="L1407" s="33" t="str">
        <f t="shared" si="406"/>
        <v>Lançar Preço Coluna (B) Faixa 12</v>
      </c>
      <c r="M1407" s="33" t="str">
        <f t="shared" si="407"/>
        <v>Lançar Preço Coluna (C) Faixa 12</v>
      </c>
      <c r="N1407" s="33" t="str">
        <f t="shared" si="408"/>
        <v>Lançar Preço Coluna (D) Faixa 12</v>
      </c>
      <c r="O1407" s="33"/>
      <c r="P1407" s="31" t="str">
        <f t="shared" si="404"/>
        <v>Lançar Preços na Faixa 13</v>
      </c>
    </row>
    <row r="1408" spans="1:16" ht="25.5">
      <c r="A1408" s="11">
        <v>8</v>
      </c>
      <c r="B1408" s="12" t="s">
        <v>8</v>
      </c>
      <c r="C1408" s="19"/>
      <c r="D1408" s="19"/>
      <c r="E1408" s="84"/>
      <c r="F1408" s="84"/>
      <c r="G1408" s="10">
        <f t="shared" si="403"/>
        <v>0</v>
      </c>
      <c r="H1408" s="75"/>
      <c r="K1408" s="33" t="str">
        <f t="shared" si="405"/>
        <v>Lançar Preço Coluna (A) Faixa 13</v>
      </c>
      <c r="L1408" s="33" t="str">
        <f t="shared" si="406"/>
        <v>Lançar Preço Coluna (B) Faixa 12</v>
      </c>
      <c r="M1408" s="33" t="str">
        <f t="shared" si="407"/>
        <v>Lançar Preço Coluna (C) Faixa 12</v>
      </c>
      <c r="N1408" s="33" t="str">
        <f t="shared" si="408"/>
        <v>Lançar Preço Coluna (D) Faixa 12</v>
      </c>
      <c r="O1408" s="33"/>
      <c r="P1408" s="31" t="str">
        <f t="shared" si="404"/>
        <v>Lançar Preços na Faixa 13</v>
      </c>
    </row>
    <row r="1409" spans="1:16" ht="25.5">
      <c r="A1409" s="11">
        <v>9</v>
      </c>
      <c r="B1409" s="12" t="s">
        <v>9</v>
      </c>
      <c r="C1409" s="19"/>
      <c r="D1409" s="19"/>
      <c r="E1409" s="84"/>
      <c r="F1409" s="84"/>
      <c r="G1409" s="10">
        <f t="shared" si="403"/>
        <v>0</v>
      </c>
      <c r="H1409" s="75"/>
      <c r="J1409" s="1"/>
      <c r="K1409" s="33" t="str">
        <f t="shared" si="405"/>
        <v>Lançar Preço Coluna (A) Faixa 13</v>
      </c>
      <c r="L1409" s="33" t="str">
        <f t="shared" si="406"/>
        <v>Lançar Preço Coluna (B) Faixa 12</v>
      </c>
      <c r="M1409" s="33" t="str">
        <f t="shared" si="407"/>
        <v>Lançar Preço Coluna (C) Faixa 12</v>
      </c>
      <c r="N1409" s="33" t="str">
        <f t="shared" si="408"/>
        <v>Lançar Preço Coluna (D) Faixa 12</v>
      </c>
      <c r="O1409" s="33"/>
      <c r="P1409" s="31" t="str">
        <f t="shared" si="404"/>
        <v>Lançar Preços na Faixa 13</v>
      </c>
    </row>
    <row r="1410" spans="1:16" ht="25.5">
      <c r="A1410" s="11">
        <v>10</v>
      </c>
      <c r="B1410" s="12" t="s">
        <v>10</v>
      </c>
      <c r="C1410" s="19"/>
      <c r="D1410" s="19"/>
      <c r="E1410" s="84"/>
      <c r="F1410" s="84"/>
      <c r="G1410" s="10">
        <f t="shared" si="403"/>
        <v>0</v>
      </c>
      <c r="H1410" s="75"/>
      <c r="J1410" s="1"/>
      <c r="K1410" s="33" t="str">
        <f t="shared" si="405"/>
        <v>Lançar Preço Coluna (A) Faixa 13</v>
      </c>
      <c r="L1410" s="33" t="str">
        <f t="shared" si="406"/>
        <v>Lançar Preço Coluna (B) Faixa 12</v>
      </c>
      <c r="M1410" s="33" t="str">
        <f t="shared" si="407"/>
        <v>Lançar Preço Coluna (C) Faixa 12</v>
      </c>
      <c r="N1410" s="33" t="str">
        <f t="shared" si="408"/>
        <v>Lançar Preço Coluna (D) Faixa 12</v>
      </c>
      <c r="O1410" s="33"/>
      <c r="P1410" s="31" t="str">
        <f t="shared" si="404"/>
        <v>Lançar Preços na Faixa 13</v>
      </c>
    </row>
    <row r="1411" spans="1:16" ht="25.5">
      <c r="A1411" s="11">
        <v>11</v>
      </c>
      <c r="B1411" s="12" t="s">
        <v>11</v>
      </c>
      <c r="C1411" s="19"/>
      <c r="D1411" s="19"/>
      <c r="E1411" s="84"/>
      <c r="F1411" s="84"/>
      <c r="G1411" s="10">
        <f t="shared" si="403"/>
        <v>0</v>
      </c>
      <c r="H1411" s="75"/>
      <c r="J1411" s="1"/>
      <c r="K1411" s="33" t="str">
        <f t="shared" si="405"/>
        <v>Lançar Preço Coluna (A) Faixa 13</v>
      </c>
      <c r="L1411" s="33" t="str">
        <f t="shared" si="406"/>
        <v>Lançar Preço Coluna (B) Faixa 12</v>
      </c>
      <c r="M1411" s="33" t="str">
        <f t="shared" si="407"/>
        <v>Lançar Preço Coluna (C) Faixa 12</v>
      </c>
      <c r="N1411" s="33" t="str">
        <f t="shared" si="408"/>
        <v>Lançar Preço Coluna (D) Faixa 12</v>
      </c>
      <c r="O1411" s="33"/>
      <c r="P1411" s="31" t="str">
        <f t="shared" si="404"/>
        <v>Lançar Preços na Faixa 13</v>
      </c>
    </row>
    <row r="1412" spans="1:16" ht="25.5">
      <c r="A1412" s="11">
        <v>12</v>
      </c>
      <c r="B1412" s="12" t="s">
        <v>12</v>
      </c>
      <c r="C1412" s="19"/>
      <c r="D1412" s="19"/>
      <c r="E1412" s="84"/>
      <c r="F1412" s="84"/>
      <c r="G1412" s="10">
        <f t="shared" si="403"/>
        <v>0</v>
      </c>
      <c r="H1412" s="75"/>
      <c r="J1412" s="1"/>
      <c r="K1412" s="33" t="str">
        <f t="shared" si="405"/>
        <v>Lançar Preço Coluna (A) Faixa 13</v>
      </c>
      <c r="L1412" s="33" t="str">
        <f t="shared" si="406"/>
        <v>Lançar Preço Coluna (B) Faixa 12</v>
      </c>
      <c r="M1412" s="33" t="str">
        <f t="shared" si="407"/>
        <v>Lançar Preço Coluna (C) Faixa 12</v>
      </c>
      <c r="N1412" s="33" t="str">
        <f t="shared" si="408"/>
        <v>Lançar Preço Coluna (D) Faixa 12</v>
      </c>
      <c r="O1412" s="33"/>
      <c r="P1412" s="31" t="str">
        <f t="shared" si="404"/>
        <v>Lançar Preços na Faixa 13</v>
      </c>
    </row>
    <row r="1413" spans="1:16" ht="26.25" thickBot="1">
      <c r="A1413" s="46">
        <v>13</v>
      </c>
      <c r="B1413" s="47" t="s">
        <v>13</v>
      </c>
      <c r="C1413" s="48"/>
      <c r="D1413" s="48"/>
      <c r="E1413" s="85"/>
      <c r="F1413" s="85"/>
      <c r="G1413" s="49">
        <f t="shared" si="403"/>
        <v>0</v>
      </c>
      <c r="H1413" s="75">
        <f>SUM(G1401:G1413)</f>
        <v>0</v>
      </c>
      <c r="J1413" s="1"/>
      <c r="K1413" s="39" t="str">
        <f t="shared" si="405"/>
        <v>Lançar Preço Coluna (A) Faixa 13</v>
      </c>
      <c r="L1413" s="39" t="str">
        <f t="shared" si="406"/>
        <v>Lançar Preço Coluna (B) Faixa 12</v>
      </c>
      <c r="M1413" s="39" t="str">
        <f t="shared" si="407"/>
        <v>Lançar Preço Coluna (C) Faixa 12</v>
      </c>
      <c r="N1413" s="39" t="str">
        <f t="shared" si="408"/>
        <v>Lançar Preço Coluna (D) Faixa 12</v>
      </c>
      <c r="O1413" s="39"/>
      <c r="P1413" s="36" t="str">
        <f t="shared" si="404"/>
        <v>Lançar Preços na Faixa 13</v>
      </c>
    </row>
    <row r="1414" spans="1:16" ht="13.5" thickBot="1">
      <c r="J1414" s="1"/>
      <c r="L1414" s="1"/>
    </row>
    <row r="1415" spans="1:16" ht="24" customHeight="1" thickBot="1">
      <c r="A1415" s="120" t="s">
        <v>145</v>
      </c>
      <c r="B1415" s="121"/>
      <c r="C1415" s="121"/>
      <c r="D1415" s="121"/>
      <c r="E1415" s="122"/>
      <c r="F1415" s="122"/>
      <c r="G1415" s="123"/>
      <c r="H1415" s="65"/>
      <c r="J1415" s="1"/>
      <c r="K1415" s="145" t="s">
        <v>50</v>
      </c>
      <c r="L1415" s="145"/>
      <c r="M1415" s="145"/>
      <c r="N1415" s="145"/>
      <c r="O1415" s="61"/>
      <c r="P1415" s="147" t="s">
        <v>51</v>
      </c>
    </row>
    <row r="1416" spans="1:16" ht="42" customHeight="1" thickBot="1">
      <c r="A1416" s="142" t="s">
        <v>201</v>
      </c>
      <c r="B1416" s="143"/>
      <c r="C1416" s="143"/>
      <c r="D1416" s="143"/>
      <c r="E1416" s="143"/>
      <c r="F1416" s="143"/>
      <c r="G1416" s="144"/>
      <c r="H1416" s="35"/>
      <c r="J1416" s="1"/>
      <c r="K1416" s="145"/>
      <c r="L1416" s="145"/>
      <c r="M1416" s="145"/>
      <c r="N1416" s="145"/>
      <c r="O1416" s="18"/>
      <c r="P1416" s="147"/>
    </row>
    <row r="1417" spans="1:16" ht="13.5" customHeight="1" thickBot="1">
      <c r="A1417" s="127" t="s">
        <v>37</v>
      </c>
      <c r="B1417" s="127" t="s">
        <v>36</v>
      </c>
      <c r="C1417" s="130" t="s">
        <v>186</v>
      </c>
      <c r="D1417" s="131"/>
      <c r="E1417" s="131"/>
      <c r="F1417" s="132"/>
      <c r="G1417" s="133" t="s">
        <v>89</v>
      </c>
      <c r="H1417" s="54"/>
      <c r="J1417" s="1"/>
      <c r="K1417" s="145"/>
      <c r="L1417" s="145"/>
      <c r="M1417" s="145"/>
      <c r="N1417" s="145"/>
      <c r="O1417" s="18"/>
      <c r="P1417" s="147"/>
    </row>
    <row r="1418" spans="1:16" ht="13.5" customHeight="1" thickBot="1">
      <c r="A1418" s="128"/>
      <c r="B1418" s="128"/>
      <c r="C1418" s="21" t="s">
        <v>41</v>
      </c>
      <c r="D1418" s="20" t="s">
        <v>42</v>
      </c>
      <c r="E1418" s="82" t="s">
        <v>43</v>
      </c>
      <c r="F1418" s="82" t="s">
        <v>44</v>
      </c>
      <c r="G1418" s="134"/>
      <c r="H1418" s="54"/>
      <c r="J1418" s="1"/>
      <c r="K1418" s="145"/>
      <c r="L1418" s="145"/>
      <c r="M1418" s="145"/>
      <c r="N1418" s="145"/>
      <c r="O1418" s="18"/>
      <c r="P1418" s="147"/>
    </row>
    <row r="1419" spans="1:16" ht="26.25" thickBot="1">
      <c r="A1419" s="129"/>
      <c r="B1419" s="129"/>
      <c r="C1419" s="29" t="s">
        <v>46</v>
      </c>
      <c r="D1419" s="78" t="s">
        <v>47</v>
      </c>
      <c r="E1419" s="83" t="s">
        <v>48</v>
      </c>
      <c r="F1419" s="83" t="s">
        <v>49</v>
      </c>
      <c r="G1419" s="135"/>
      <c r="H1419" s="54"/>
      <c r="J1419" s="1"/>
      <c r="K1419" s="146"/>
      <c r="L1419" s="146"/>
      <c r="M1419" s="146"/>
      <c r="N1419" s="146"/>
      <c r="O1419" s="32"/>
      <c r="P1419" s="148"/>
    </row>
    <row r="1420" spans="1:16" ht="25.5">
      <c r="A1420" s="8">
        <v>1</v>
      </c>
      <c r="B1420" s="9" t="s">
        <v>1</v>
      </c>
      <c r="C1420" s="19"/>
      <c r="D1420" s="19"/>
      <c r="E1420" s="84"/>
      <c r="F1420" s="84"/>
      <c r="G1420" s="10">
        <f t="shared" ref="G1420:G1432" si="409">SUM(C1420:D1420)</f>
        <v>0</v>
      </c>
      <c r="H1420" s="75"/>
      <c r="J1420" s="1"/>
      <c r="K1420" s="33" t="str">
        <f>IF(C1420&lt;&gt;0,"Preço OK Coluna (A) Faixa 1","Lançar Preço Coluna (A) Faixa 1")</f>
        <v>Lançar Preço Coluna (A) Faixa 1</v>
      </c>
      <c r="L1420" s="33" t="str">
        <f>IF(D1420&lt;&gt;0,"Preço OK Coluna (B) Faixa 1","Lançar Preço Coluna (B) Faixa 1")</f>
        <v>Lançar Preço Coluna (B) Faixa 1</v>
      </c>
      <c r="M1420" s="33" t="str">
        <f>IF(E1420&lt;&gt;0,"Preço OK Coluna (C) Faixa 1","Lançar Preço Coluna (C) Faixa 1")</f>
        <v>Lançar Preço Coluna (C) Faixa 1</v>
      </c>
      <c r="N1420" s="33" t="str">
        <f>IF(F1420&lt;&gt;0,"Preço OK Coluna (D) Faixa 1","Lançar Preço Coluna (D) Faixa 1")</f>
        <v>Lançar Preço Coluna (D) Faixa 1</v>
      </c>
      <c r="O1420" s="40"/>
      <c r="P1420" s="41" t="str">
        <f t="shared" ref="P1420:P1432" si="410">IF(F1420&lt;&gt;"",IF(I1420=TRUE,"Preços OK na Faixa 13","ERRO Preços na Faixa 13"),"Lançar Preços na Faixa 13")</f>
        <v>Lançar Preços na Faixa 13</v>
      </c>
    </row>
    <row r="1421" spans="1:16" ht="25.5">
      <c r="A1421" s="94">
        <v>2</v>
      </c>
      <c r="B1421" s="95" t="s">
        <v>2</v>
      </c>
      <c r="C1421" s="19"/>
      <c r="D1421" s="19"/>
      <c r="E1421" s="84"/>
      <c r="F1421" s="84"/>
      <c r="G1421" s="10">
        <f t="shared" si="409"/>
        <v>0</v>
      </c>
      <c r="H1421" s="75"/>
      <c r="J1421" s="1"/>
      <c r="K1421" s="33" t="str">
        <f t="shared" ref="K1421:K1432" si="411">IF(C1421&lt;&gt;0,IF(AND(C1421&lt;C1420),"Preço Ok Coluna (A) Faixa 13","ERRO Preço Coluna (A) Faixa 13"),"Lançar Preço Coluna (A) Faixa 13")</f>
        <v>Lançar Preço Coluna (A) Faixa 13</v>
      </c>
      <c r="L1421" s="33" t="str">
        <f t="shared" ref="L1421:L1432" si="412">IF(D1421&lt;&gt;0,IF(AND(D1421&lt;D1420),"Preço Ok Coluna (B) Faixa 12","ERRO Preço Coluna (B) Faixa 12"),"Lançar Preço Coluna (B) Faixa 12")</f>
        <v>Lançar Preço Coluna (B) Faixa 12</v>
      </c>
      <c r="M1421" s="33" t="str">
        <f t="shared" ref="M1421:M1432" si="413">IF(E1421&lt;&gt;0,IF(AND(E1421&lt;E1420),"Preço Ok Coluna (C) Faixa 12","ERRO Preço Coluna (C) Faixa 12"),"Lançar Preço Coluna (C) Faixa 12")</f>
        <v>Lançar Preço Coluna (C) Faixa 12</v>
      </c>
      <c r="N1421" s="33" t="str">
        <f t="shared" ref="N1421:N1432" si="414">IF(F1421&lt;&gt;0,IF(AND(F1421&lt;F1420),"Preço Ok Coluna (D) Faixa 12","ERRO Preço Coluna (D) Faixa 12"),"Lançar Preço Coluna (D) Faixa 12")</f>
        <v>Lançar Preço Coluna (D) Faixa 12</v>
      </c>
      <c r="O1421" s="33"/>
      <c r="P1421" s="31" t="str">
        <f t="shared" si="410"/>
        <v>Lançar Preços na Faixa 13</v>
      </c>
    </row>
    <row r="1422" spans="1:16" ht="25.5">
      <c r="A1422" s="11">
        <v>3</v>
      </c>
      <c r="B1422" s="12" t="s">
        <v>3</v>
      </c>
      <c r="C1422" s="19"/>
      <c r="D1422" s="19"/>
      <c r="E1422" s="84"/>
      <c r="F1422" s="84"/>
      <c r="G1422" s="10">
        <f t="shared" si="409"/>
        <v>0</v>
      </c>
      <c r="H1422" s="75"/>
      <c r="J1422" s="1"/>
      <c r="K1422" s="33" t="str">
        <f t="shared" si="411"/>
        <v>Lançar Preço Coluna (A) Faixa 13</v>
      </c>
      <c r="L1422" s="33" t="str">
        <f t="shared" si="412"/>
        <v>Lançar Preço Coluna (B) Faixa 12</v>
      </c>
      <c r="M1422" s="33" t="str">
        <f t="shared" si="413"/>
        <v>Lançar Preço Coluna (C) Faixa 12</v>
      </c>
      <c r="N1422" s="33" t="str">
        <f t="shared" si="414"/>
        <v>Lançar Preço Coluna (D) Faixa 12</v>
      </c>
      <c r="O1422" s="33"/>
      <c r="P1422" s="31" t="str">
        <f t="shared" si="410"/>
        <v>Lançar Preços na Faixa 13</v>
      </c>
    </row>
    <row r="1423" spans="1:16" ht="25.5">
      <c r="A1423" s="11">
        <v>4</v>
      </c>
      <c r="B1423" s="12" t="s">
        <v>4</v>
      </c>
      <c r="C1423" s="19"/>
      <c r="D1423" s="19"/>
      <c r="E1423" s="84"/>
      <c r="F1423" s="84"/>
      <c r="G1423" s="10">
        <f t="shared" si="409"/>
        <v>0</v>
      </c>
      <c r="H1423" s="75"/>
      <c r="J1423" s="1"/>
      <c r="K1423" s="33" t="str">
        <f t="shared" si="411"/>
        <v>Lançar Preço Coluna (A) Faixa 13</v>
      </c>
      <c r="L1423" s="33" t="str">
        <f t="shared" si="412"/>
        <v>Lançar Preço Coluna (B) Faixa 12</v>
      </c>
      <c r="M1423" s="33" t="str">
        <f t="shared" si="413"/>
        <v>Lançar Preço Coluna (C) Faixa 12</v>
      </c>
      <c r="N1423" s="33" t="str">
        <f t="shared" si="414"/>
        <v>Lançar Preço Coluna (D) Faixa 12</v>
      </c>
      <c r="O1423" s="33"/>
      <c r="P1423" s="31" t="str">
        <f t="shared" si="410"/>
        <v>Lançar Preços na Faixa 13</v>
      </c>
    </row>
    <row r="1424" spans="1:16" ht="25.5">
      <c r="A1424" s="14">
        <v>5</v>
      </c>
      <c r="B1424" s="15" t="s">
        <v>5</v>
      </c>
      <c r="C1424" s="19"/>
      <c r="D1424" s="19"/>
      <c r="E1424" s="84"/>
      <c r="F1424" s="84"/>
      <c r="G1424" s="10">
        <f t="shared" si="409"/>
        <v>0</v>
      </c>
      <c r="H1424" s="75"/>
      <c r="J1424" s="1"/>
      <c r="K1424" s="33" t="str">
        <f t="shared" si="411"/>
        <v>Lançar Preço Coluna (A) Faixa 13</v>
      </c>
      <c r="L1424" s="33" t="str">
        <f t="shared" si="412"/>
        <v>Lançar Preço Coluna (B) Faixa 12</v>
      </c>
      <c r="M1424" s="33" t="str">
        <f t="shared" si="413"/>
        <v>Lançar Preço Coluna (C) Faixa 12</v>
      </c>
      <c r="N1424" s="33" t="str">
        <f t="shared" si="414"/>
        <v>Lançar Preço Coluna (D) Faixa 12</v>
      </c>
      <c r="O1424" s="33"/>
      <c r="P1424" s="31" t="str">
        <f t="shared" si="410"/>
        <v>Lançar Preços na Faixa 13</v>
      </c>
    </row>
    <row r="1425" spans="1:16" ht="25.5">
      <c r="A1425" s="11">
        <v>6</v>
      </c>
      <c r="B1425" s="12" t="s">
        <v>6</v>
      </c>
      <c r="C1425" s="19"/>
      <c r="D1425" s="19"/>
      <c r="E1425" s="84"/>
      <c r="F1425" s="84"/>
      <c r="G1425" s="10">
        <f t="shared" si="409"/>
        <v>0</v>
      </c>
      <c r="H1425" s="75"/>
      <c r="J1425" s="1"/>
      <c r="K1425" s="33" t="str">
        <f t="shared" si="411"/>
        <v>Lançar Preço Coluna (A) Faixa 13</v>
      </c>
      <c r="L1425" s="33" t="str">
        <f t="shared" si="412"/>
        <v>Lançar Preço Coluna (B) Faixa 12</v>
      </c>
      <c r="M1425" s="33" t="str">
        <f t="shared" si="413"/>
        <v>Lançar Preço Coluna (C) Faixa 12</v>
      </c>
      <c r="N1425" s="33" t="str">
        <f t="shared" si="414"/>
        <v>Lançar Preço Coluna (D) Faixa 12</v>
      </c>
      <c r="O1425" s="33"/>
      <c r="P1425" s="31" t="str">
        <f t="shared" si="410"/>
        <v>Lançar Preços na Faixa 13</v>
      </c>
    </row>
    <row r="1426" spans="1:16" ht="25.5">
      <c r="A1426" s="11">
        <v>7</v>
      </c>
      <c r="B1426" s="12" t="s">
        <v>7</v>
      </c>
      <c r="C1426" s="19"/>
      <c r="D1426" s="19"/>
      <c r="E1426" s="84"/>
      <c r="F1426" s="84"/>
      <c r="G1426" s="10">
        <f t="shared" si="409"/>
        <v>0</v>
      </c>
      <c r="H1426" s="75"/>
      <c r="J1426" s="1"/>
      <c r="K1426" s="33" t="str">
        <f t="shared" si="411"/>
        <v>Lançar Preço Coluna (A) Faixa 13</v>
      </c>
      <c r="L1426" s="33" t="str">
        <f t="shared" si="412"/>
        <v>Lançar Preço Coluna (B) Faixa 12</v>
      </c>
      <c r="M1426" s="33" t="str">
        <f t="shared" si="413"/>
        <v>Lançar Preço Coluna (C) Faixa 12</v>
      </c>
      <c r="N1426" s="33" t="str">
        <f t="shared" si="414"/>
        <v>Lançar Preço Coluna (D) Faixa 12</v>
      </c>
      <c r="O1426" s="33"/>
      <c r="P1426" s="31" t="str">
        <f t="shared" si="410"/>
        <v>Lançar Preços na Faixa 13</v>
      </c>
    </row>
    <row r="1427" spans="1:16" ht="25.5">
      <c r="A1427" s="11">
        <v>8</v>
      </c>
      <c r="B1427" s="12" t="s">
        <v>8</v>
      </c>
      <c r="C1427" s="19"/>
      <c r="D1427" s="19"/>
      <c r="E1427" s="84"/>
      <c r="F1427" s="84"/>
      <c r="G1427" s="10">
        <f t="shared" si="409"/>
        <v>0</v>
      </c>
      <c r="H1427" s="75"/>
      <c r="J1427" s="1"/>
      <c r="K1427" s="33" t="str">
        <f t="shared" si="411"/>
        <v>Lançar Preço Coluna (A) Faixa 13</v>
      </c>
      <c r="L1427" s="33" t="str">
        <f t="shared" si="412"/>
        <v>Lançar Preço Coluna (B) Faixa 12</v>
      </c>
      <c r="M1427" s="33" t="str">
        <f t="shared" si="413"/>
        <v>Lançar Preço Coluna (C) Faixa 12</v>
      </c>
      <c r="N1427" s="33" t="str">
        <f t="shared" si="414"/>
        <v>Lançar Preço Coluna (D) Faixa 12</v>
      </c>
      <c r="O1427" s="33"/>
      <c r="P1427" s="31" t="str">
        <f t="shared" si="410"/>
        <v>Lançar Preços na Faixa 13</v>
      </c>
    </row>
    <row r="1428" spans="1:16" ht="25.5">
      <c r="A1428" s="11">
        <v>9</v>
      </c>
      <c r="B1428" s="12" t="s">
        <v>9</v>
      </c>
      <c r="C1428" s="19"/>
      <c r="D1428" s="19"/>
      <c r="E1428" s="84"/>
      <c r="F1428" s="84"/>
      <c r="G1428" s="10">
        <f t="shared" si="409"/>
        <v>0</v>
      </c>
      <c r="H1428" s="75"/>
      <c r="J1428" s="1"/>
      <c r="K1428" s="33" t="str">
        <f t="shared" si="411"/>
        <v>Lançar Preço Coluna (A) Faixa 13</v>
      </c>
      <c r="L1428" s="33" t="str">
        <f t="shared" si="412"/>
        <v>Lançar Preço Coluna (B) Faixa 12</v>
      </c>
      <c r="M1428" s="33" t="str">
        <f t="shared" si="413"/>
        <v>Lançar Preço Coluna (C) Faixa 12</v>
      </c>
      <c r="N1428" s="33" t="str">
        <f t="shared" si="414"/>
        <v>Lançar Preço Coluna (D) Faixa 12</v>
      </c>
      <c r="O1428" s="33"/>
      <c r="P1428" s="31" t="str">
        <f t="shared" si="410"/>
        <v>Lançar Preços na Faixa 13</v>
      </c>
    </row>
    <row r="1429" spans="1:16" ht="25.5">
      <c r="A1429" s="11">
        <v>10</v>
      </c>
      <c r="B1429" s="12" t="s">
        <v>10</v>
      </c>
      <c r="C1429" s="19"/>
      <c r="D1429" s="19"/>
      <c r="E1429" s="84"/>
      <c r="F1429" s="84"/>
      <c r="G1429" s="10">
        <f t="shared" si="409"/>
        <v>0</v>
      </c>
      <c r="H1429" s="75"/>
      <c r="J1429" s="1"/>
      <c r="K1429" s="33" t="str">
        <f t="shared" si="411"/>
        <v>Lançar Preço Coluna (A) Faixa 13</v>
      </c>
      <c r="L1429" s="33" t="str">
        <f t="shared" si="412"/>
        <v>Lançar Preço Coluna (B) Faixa 12</v>
      </c>
      <c r="M1429" s="33" t="str">
        <f t="shared" si="413"/>
        <v>Lançar Preço Coluna (C) Faixa 12</v>
      </c>
      <c r="N1429" s="33" t="str">
        <f t="shared" si="414"/>
        <v>Lançar Preço Coluna (D) Faixa 12</v>
      </c>
      <c r="O1429" s="33"/>
      <c r="P1429" s="31" t="str">
        <f t="shared" si="410"/>
        <v>Lançar Preços na Faixa 13</v>
      </c>
    </row>
    <row r="1430" spans="1:16" ht="25.5">
      <c r="A1430" s="11">
        <v>11</v>
      </c>
      <c r="B1430" s="12" t="s">
        <v>11</v>
      </c>
      <c r="C1430" s="19"/>
      <c r="D1430" s="19"/>
      <c r="E1430" s="84"/>
      <c r="F1430" s="84"/>
      <c r="G1430" s="10">
        <f t="shared" si="409"/>
        <v>0</v>
      </c>
      <c r="H1430" s="75"/>
      <c r="J1430" s="1"/>
      <c r="K1430" s="33" t="str">
        <f t="shared" si="411"/>
        <v>Lançar Preço Coluna (A) Faixa 13</v>
      </c>
      <c r="L1430" s="33" t="str">
        <f t="shared" si="412"/>
        <v>Lançar Preço Coluna (B) Faixa 12</v>
      </c>
      <c r="M1430" s="33" t="str">
        <f t="shared" si="413"/>
        <v>Lançar Preço Coluna (C) Faixa 12</v>
      </c>
      <c r="N1430" s="33" t="str">
        <f t="shared" si="414"/>
        <v>Lançar Preço Coluna (D) Faixa 12</v>
      </c>
      <c r="O1430" s="33"/>
      <c r="P1430" s="31" t="str">
        <f t="shared" si="410"/>
        <v>Lançar Preços na Faixa 13</v>
      </c>
    </row>
    <row r="1431" spans="1:16" ht="25.5">
      <c r="A1431" s="11">
        <v>12</v>
      </c>
      <c r="B1431" s="12" t="s">
        <v>12</v>
      </c>
      <c r="C1431" s="19"/>
      <c r="D1431" s="19"/>
      <c r="E1431" s="84"/>
      <c r="F1431" s="84"/>
      <c r="G1431" s="10">
        <f t="shared" si="409"/>
        <v>0</v>
      </c>
      <c r="H1431" s="75"/>
      <c r="J1431" s="1"/>
      <c r="K1431" s="33" t="str">
        <f t="shared" si="411"/>
        <v>Lançar Preço Coluna (A) Faixa 13</v>
      </c>
      <c r="L1431" s="33" t="str">
        <f t="shared" si="412"/>
        <v>Lançar Preço Coluna (B) Faixa 12</v>
      </c>
      <c r="M1431" s="33" t="str">
        <f t="shared" si="413"/>
        <v>Lançar Preço Coluna (C) Faixa 12</v>
      </c>
      <c r="N1431" s="33" t="str">
        <f t="shared" si="414"/>
        <v>Lançar Preço Coluna (D) Faixa 12</v>
      </c>
      <c r="O1431" s="33"/>
      <c r="P1431" s="31" t="str">
        <f t="shared" si="410"/>
        <v>Lançar Preços na Faixa 13</v>
      </c>
    </row>
    <row r="1432" spans="1:16" ht="26.25" thickBot="1">
      <c r="A1432" s="46">
        <v>13</v>
      </c>
      <c r="B1432" s="47" t="s">
        <v>13</v>
      </c>
      <c r="C1432" s="48"/>
      <c r="D1432" s="48"/>
      <c r="E1432" s="85"/>
      <c r="F1432" s="85"/>
      <c r="G1432" s="49">
        <f t="shared" si="409"/>
        <v>0</v>
      </c>
      <c r="H1432" s="75">
        <f>SUM(G1420:G1432)</f>
        <v>0</v>
      </c>
      <c r="J1432" s="1"/>
      <c r="K1432" s="39" t="str">
        <f t="shared" si="411"/>
        <v>Lançar Preço Coluna (A) Faixa 13</v>
      </c>
      <c r="L1432" s="39" t="str">
        <f t="shared" si="412"/>
        <v>Lançar Preço Coluna (B) Faixa 12</v>
      </c>
      <c r="M1432" s="39" t="str">
        <f t="shared" si="413"/>
        <v>Lançar Preço Coluna (C) Faixa 12</v>
      </c>
      <c r="N1432" s="39" t="str">
        <f t="shared" si="414"/>
        <v>Lançar Preço Coluna (D) Faixa 12</v>
      </c>
      <c r="O1432" s="39"/>
      <c r="P1432" s="36" t="str">
        <f t="shared" si="410"/>
        <v>Lançar Preços na Faixa 13</v>
      </c>
    </row>
    <row r="1433" spans="1:16" ht="13.5" thickBot="1">
      <c r="J1433" s="1"/>
      <c r="L1433" s="1"/>
    </row>
    <row r="1434" spans="1:16" ht="24" customHeight="1" thickBot="1">
      <c r="A1434" s="120" t="s">
        <v>146</v>
      </c>
      <c r="B1434" s="121"/>
      <c r="C1434" s="121"/>
      <c r="D1434" s="121"/>
      <c r="E1434" s="122"/>
      <c r="F1434" s="122"/>
      <c r="G1434" s="123"/>
      <c r="H1434" s="65"/>
      <c r="J1434" s="1"/>
      <c r="K1434" s="145" t="s">
        <v>50</v>
      </c>
      <c r="L1434" s="145"/>
      <c r="M1434" s="145"/>
      <c r="N1434" s="145"/>
      <c r="O1434" s="61"/>
      <c r="P1434" s="147" t="s">
        <v>51</v>
      </c>
    </row>
    <row r="1435" spans="1:16" ht="34.5" customHeight="1" thickBot="1">
      <c r="A1435" s="124" t="s">
        <v>202</v>
      </c>
      <c r="B1435" s="125"/>
      <c r="C1435" s="125"/>
      <c r="D1435" s="125"/>
      <c r="E1435" s="125"/>
      <c r="F1435" s="125"/>
      <c r="G1435" s="126"/>
      <c r="H1435" s="35"/>
      <c r="J1435" s="1"/>
      <c r="K1435" s="145"/>
      <c r="L1435" s="145"/>
      <c r="M1435" s="145"/>
      <c r="N1435" s="145"/>
      <c r="O1435" s="18"/>
      <c r="P1435" s="147"/>
    </row>
    <row r="1436" spans="1:16" ht="13.5" customHeight="1" thickBot="1">
      <c r="A1436" s="127" t="s">
        <v>37</v>
      </c>
      <c r="B1436" s="127" t="s">
        <v>36</v>
      </c>
      <c r="C1436" s="130" t="s">
        <v>186</v>
      </c>
      <c r="D1436" s="131"/>
      <c r="E1436" s="131"/>
      <c r="F1436" s="132"/>
      <c r="G1436" s="133" t="s">
        <v>231</v>
      </c>
      <c r="H1436" s="54"/>
      <c r="J1436" s="1"/>
      <c r="K1436" s="145"/>
      <c r="L1436" s="145"/>
      <c r="M1436" s="145"/>
      <c r="N1436" s="145"/>
      <c r="O1436" s="18"/>
      <c r="P1436" s="147"/>
    </row>
    <row r="1437" spans="1:16" ht="13.5" customHeight="1" thickBot="1">
      <c r="A1437" s="128"/>
      <c r="B1437" s="128"/>
      <c r="C1437" s="136" t="s">
        <v>41</v>
      </c>
      <c r="D1437" s="82" t="s">
        <v>42</v>
      </c>
      <c r="E1437" s="82" t="s">
        <v>43</v>
      </c>
      <c r="F1437" s="82" t="s">
        <v>44</v>
      </c>
      <c r="G1437" s="134"/>
      <c r="H1437" s="54"/>
      <c r="J1437" s="1"/>
      <c r="K1437" s="145"/>
      <c r="L1437" s="145"/>
      <c r="M1437" s="145"/>
      <c r="N1437" s="145"/>
      <c r="O1437" s="18"/>
      <c r="P1437" s="147"/>
    </row>
    <row r="1438" spans="1:16" ht="26.25" thickBot="1">
      <c r="A1438" s="129"/>
      <c r="B1438" s="129"/>
      <c r="C1438" s="138"/>
      <c r="D1438" s="83" t="s">
        <v>47</v>
      </c>
      <c r="E1438" s="83" t="s">
        <v>48</v>
      </c>
      <c r="F1438" s="83" t="s">
        <v>49</v>
      </c>
      <c r="G1438" s="135"/>
      <c r="H1438" s="54"/>
      <c r="J1438" s="1"/>
      <c r="K1438" s="146"/>
      <c r="L1438" s="146"/>
      <c r="M1438" s="146"/>
      <c r="N1438" s="146"/>
      <c r="O1438" s="32"/>
      <c r="P1438" s="148"/>
    </row>
    <row r="1439" spans="1:16" ht="25.5">
      <c r="A1439" s="8">
        <v>1</v>
      </c>
      <c r="B1439" s="9" t="s">
        <v>1</v>
      </c>
      <c r="C1439" s="19"/>
      <c r="D1439" s="84"/>
      <c r="E1439" s="84"/>
      <c r="F1439" s="84"/>
      <c r="G1439" s="10">
        <f t="shared" ref="G1439:G1451" si="415">SUM(C1439:D1439)</f>
        <v>0</v>
      </c>
      <c r="H1439" s="75"/>
      <c r="J1439" s="1"/>
      <c r="K1439" s="33" t="str">
        <f>IF(C1439&lt;&gt;0,"Preço OK Coluna (A) Faixa 1","Lançar Preço Coluna (A) Faixa 1")</f>
        <v>Lançar Preço Coluna (A) Faixa 1</v>
      </c>
      <c r="L1439" s="33" t="str">
        <f>IF(D1439&lt;&gt;0,"Preço OK Coluna (B) Faixa 1","Lançar Preço Coluna (B) Faixa 1")</f>
        <v>Lançar Preço Coluna (B) Faixa 1</v>
      </c>
      <c r="M1439" s="33" t="str">
        <f>IF(E1439&lt;&gt;0,"Preço OK Coluna (C) Faixa 1","Lançar Preço Coluna (C) Faixa 1")</f>
        <v>Lançar Preço Coluna (C) Faixa 1</v>
      </c>
      <c r="N1439" s="33" t="str">
        <f>IF(F1439&lt;&gt;0,"Preço OK Coluna (D) Faixa 1","Lançar Preço Coluna (D) Faixa 1")</f>
        <v>Lançar Preço Coluna (D) Faixa 1</v>
      </c>
      <c r="O1439" s="40"/>
      <c r="P1439" s="41" t="str">
        <f t="shared" ref="P1439:P1451" si="416">IF(F1439&lt;&gt;"",IF(I1439=TRUE,"Preços OK na Faixa 13","ERRO Preços na Faixa 13"),"Lançar Preços na Faixa 13")</f>
        <v>Lançar Preços na Faixa 13</v>
      </c>
    </row>
    <row r="1440" spans="1:16" ht="25.5">
      <c r="A1440" s="94">
        <v>2</v>
      </c>
      <c r="B1440" s="95" t="s">
        <v>2</v>
      </c>
      <c r="C1440" s="19"/>
      <c r="D1440" s="84"/>
      <c r="E1440" s="84"/>
      <c r="F1440" s="84"/>
      <c r="G1440" s="10">
        <f t="shared" si="415"/>
        <v>0</v>
      </c>
      <c r="H1440" s="75"/>
      <c r="J1440" s="1"/>
      <c r="K1440" s="33" t="str">
        <f t="shared" ref="K1440:K1451" si="417">IF(C1440&lt;&gt;0,IF(AND(C1440&lt;C1439),"Preço Ok Coluna (A) Faixa 13","ERRO Preço Coluna (A) Faixa 13"),"Lançar Preço Coluna (A) Faixa 13")</f>
        <v>Lançar Preço Coluna (A) Faixa 13</v>
      </c>
      <c r="L1440" s="33" t="str">
        <f t="shared" ref="L1440:L1451" si="418">IF(D1440&lt;&gt;0,IF(AND(D1440&lt;D1439),"Preço Ok Coluna (B) Faixa 12","ERRO Preço Coluna (B) Faixa 12"),"Lançar Preço Coluna (B) Faixa 12")</f>
        <v>Lançar Preço Coluna (B) Faixa 12</v>
      </c>
      <c r="M1440" s="33" t="str">
        <f t="shared" ref="M1440:M1451" si="419">IF(E1440&lt;&gt;0,IF(AND(E1440&lt;E1439),"Preço Ok Coluna (C) Faixa 12","ERRO Preço Coluna (C) Faixa 12"),"Lançar Preço Coluna (C) Faixa 12")</f>
        <v>Lançar Preço Coluna (C) Faixa 12</v>
      </c>
      <c r="N1440" s="33" t="str">
        <f t="shared" ref="N1440:N1451" si="420">IF(F1440&lt;&gt;0,IF(AND(F1440&lt;F1439),"Preço Ok Coluna (D) Faixa 12","ERRO Preço Coluna (D) Faixa 12"),"Lançar Preço Coluna (D) Faixa 12")</f>
        <v>Lançar Preço Coluna (D) Faixa 12</v>
      </c>
      <c r="O1440" s="33"/>
      <c r="P1440" s="31" t="str">
        <f t="shared" si="416"/>
        <v>Lançar Preços na Faixa 13</v>
      </c>
    </row>
    <row r="1441" spans="1:16" ht="25.5">
      <c r="A1441" s="11">
        <v>3</v>
      </c>
      <c r="B1441" s="12" t="s">
        <v>3</v>
      </c>
      <c r="C1441" s="19"/>
      <c r="D1441" s="84"/>
      <c r="E1441" s="84"/>
      <c r="F1441" s="84"/>
      <c r="G1441" s="10">
        <f t="shared" si="415"/>
        <v>0</v>
      </c>
      <c r="H1441" s="75"/>
      <c r="K1441" s="33" t="str">
        <f t="shared" si="417"/>
        <v>Lançar Preço Coluna (A) Faixa 13</v>
      </c>
      <c r="L1441" s="33" t="str">
        <f t="shared" si="418"/>
        <v>Lançar Preço Coluna (B) Faixa 12</v>
      </c>
      <c r="M1441" s="33" t="str">
        <f t="shared" si="419"/>
        <v>Lançar Preço Coluna (C) Faixa 12</v>
      </c>
      <c r="N1441" s="33" t="str">
        <f t="shared" si="420"/>
        <v>Lançar Preço Coluna (D) Faixa 12</v>
      </c>
      <c r="O1441" s="33"/>
      <c r="P1441" s="31" t="str">
        <f t="shared" si="416"/>
        <v>Lançar Preços na Faixa 13</v>
      </c>
    </row>
    <row r="1442" spans="1:16" ht="25.5">
      <c r="A1442" s="11">
        <v>4</v>
      </c>
      <c r="B1442" s="12" t="s">
        <v>4</v>
      </c>
      <c r="C1442" s="19"/>
      <c r="D1442" s="84"/>
      <c r="E1442" s="84"/>
      <c r="F1442" s="84"/>
      <c r="G1442" s="10">
        <f t="shared" si="415"/>
        <v>0</v>
      </c>
      <c r="H1442" s="75"/>
      <c r="K1442" s="33" t="str">
        <f t="shared" si="417"/>
        <v>Lançar Preço Coluna (A) Faixa 13</v>
      </c>
      <c r="L1442" s="33" t="str">
        <f t="shared" si="418"/>
        <v>Lançar Preço Coluna (B) Faixa 12</v>
      </c>
      <c r="M1442" s="33" t="str">
        <f t="shared" si="419"/>
        <v>Lançar Preço Coluna (C) Faixa 12</v>
      </c>
      <c r="N1442" s="33" t="str">
        <f t="shared" si="420"/>
        <v>Lançar Preço Coluna (D) Faixa 12</v>
      </c>
      <c r="O1442" s="33"/>
      <c r="P1442" s="31" t="str">
        <f t="shared" si="416"/>
        <v>Lançar Preços na Faixa 13</v>
      </c>
    </row>
    <row r="1443" spans="1:16" ht="25.5">
      <c r="A1443" s="14">
        <v>5</v>
      </c>
      <c r="B1443" s="15" t="s">
        <v>5</v>
      </c>
      <c r="C1443" s="19"/>
      <c r="D1443" s="84"/>
      <c r="E1443" s="84"/>
      <c r="F1443" s="84"/>
      <c r="G1443" s="10">
        <f t="shared" si="415"/>
        <v>0</v>
      </c>
      <c r="H1443" s="75"/>
      <c r="K1443" s="33" t="str">
        <f t="shared" si="417"/>
        <v>Lançar Preço Coluna (A) Faixa 13</v>
      </c>
      <c r="L1443" s="33" t="str">
        <f t="shared" si="418"/>
        <v>Lançar Preço Coluna (B) Faixa 12</v>
      </c>
      <c r="M1443" s="33" t="str">
        <f t="shared" si="419"/>
        <v>Lançar Preço Coluna (C) Faixa 12</v>
      </c>
      <c r="N1443" s="33" t="str">
        <f t="shared" si="420"/>
        <v>Lançar Preço Coluna (D) Faixa 12</v>
      </c>
      <c r="O1443" s="33"/>
      <c r="P1443" s="31" t="str">
        <f t="shared" si="416"/>
        <v>Lançar Preços na Faixa 13</v>
      </c>
    </row>
    <row r="1444" spans="1:16" ht="25.5">
      <c r="A1444" s="11">
        <v>6</v>
      </c>
      <c r="B1444" s="12" t="s">
        <v>6</v>
      </c>
      <c r="C1444" s="19"/>
      <c r="D1444" s="84"/>
      <c r="E1444" s="84"/>
      <c r="F1444" s="84"/>
      <c r="G1444" s="10">
        <f t="shared" si="415"/>
        <v>0</v>
      </c>
      <c r="H1444" s="75"/>
      <c r="K1444" s="33" t="str">
        <f t="shared" si="417"/>
        <v>Lançar Preço Coluna (A) Faixa 13</v>
      </c>
      <c r="L1444" s="33" t="str">
        <f t="shared" si="418"/>
        <v>Lançar Preço Coluna (B) Faixa 12</v>
      </c>
      <c r="M1444" s="33" t="str">
        <f t="shared" si="419"/>
        <v>Lançar Preço Coluna (C) Faixa 12</v>
      </c>
      <c r="N1444" s="33" t="str">
        <f t="shared" si="420"/>
        <v>Lançar Preço Coluna (D) Faixa 12</v>
      </c>
      <c r="O1444" s="33"/>
      <c r="P1444" s="31" t="str">
        <f t="shared" si="416"/>
        <v>Lançar Preços na Faixa 13</v>
      </c>
    </row>
    <row r="1445" spans="1:16" ht="25.5">
      <c r="A1445" s="11">
        <v>7</v>
      </c>
      <c r="B1445" s="12" t="s">
        <v>7</v>
      </c>
      <c r="C1445" s="19"/>
      <c r="D1445" s="84"/>
      <c r="E1445" s="84"/>
      <c r="F1445" s="84"/>
      <c r="G1445" s="10">
        <f t="shared" si="415"/>
        <v>0</v>
      </c>
      <c r="H1445" s="75"/>
      <c r="K1445" s="33" t="str">
        <f t="shared" si="417"/>
        <v>Lançar Preço Coluna (A) Faixa 13</v>
      </c>
      <c r="L1445" s="33" t="str">
        <f t="shared" si="418"/>
        <v>Lançar Preço Coluna (B) Faixa 12</v>
      </c>
      <c r="M1445" s="33" t="str">
        <f t="shared" si="419"/>
        <v>Lançar Preço Coluna (C) Faixa 12</v>
      </c>
      <c r="N1445" s="33" t="str">
        <f t="shared" si="420"/>
        <v>Lançar Preço Coluna (D) Faixa 12</v>
      </c>
      <c r="O1445" s="33"/>
      <c r="P1445" s="31" t="str">
        <f t="shared" si="416"/>
        <v>Lançar Preços na Faixa 13</v>
      </c>
    </row>
    <row r="1446" spans="1:16" ht="25.5">
      <c r="A1446" s="11">
        <v>8</v>
      </c>
      <c r="B1446" s="12" t="s">
        <v>8</v>
      </c>
      <c r="C1446" s="19"/>
      <c r="D1446" s="84"/>
      <c r="E1446" s="84"/>
      <c r="F1446" s="84"/>
      <c r="G1446" s="10">
        <f t="shared" si="415"/>
        <v>0</v>
      </c>
      <c r="H1446" s="75"/>
      <c r="K1446" s="33" t="str">
        <f t="shared" si="417"/>
        <v>Lançar Preço Coluna (A) Faixa 13</v>
      </c>
      <c r="L1446" s="33" t="str">
        <f t="shared" si="418"/>
        <v>Lançar Preço Coluna (B) Faixa 12</v>
      </c>
      <c r="M1446" s="33" t="str">
        <f t="shared" si="419"/>
        <v>Lançar Preço Coluna (C) Faixa 12</v>
      </c>
      <c r="N1446" s="33" t="str">
        <f t="shared" si="420"/>
        <v>Lançar Preço Coluna (D) Faixa 12</v>
      </c>
      <c r="O1446" s="33"/>
      <c r="P1446" s="31" t="str">
        <f t="shared" si="416"/>
        <v>Lançar Preços na Faixa 13</v>
      </c>
    </row>
    <row r="1447" spans="1:16" ht="25.5">
      <c r="A1447" s="11">
        <v>9</v>
      </c>
      <c r="B1447" s="12" t="s">
        <v>9</v>
      </c>
      <c r="C1447" s="19"/>
      <c r="D1447" s="84"/>
      <c r="E1447" s="84"/>
      <c r="F1447" s="84"/>
      <c r="G1447" s="10">
        <f t="shared" si="415"/>
        <v>0</v>
      </c>
      <c r="H1447" s="75"/>
      <c r="K1447" s="33" t="str">
        <f t="shared" si="417"/>
        <v>Lançar Preço Coluna (A) Faixa 13</v>
      </c>
      <c r="L1447" s="33" t="str">
        <f t="shared" si="418"/>
        <v>Lançar Preço Coluna (B) Faixa 12</v>
      </c>
      <c r="M1447" s="33" t="str">
        <f t="shared" si="419"/>
        <v>Lançar Preço Coluna (C) Faixa 12</v>
      </c>
      <c r="N1447" s="33" t="str">
        <f t="shared" si="420"/>
        <v>Lançar Preço Coluna (D) Faixa 12</v>
      </c>
      <c r="O1447" s="33"/>
      <c r="P1447" s="31" t="str">
        <f t="shared" si="416"/>
        <v>Lançar Preços na Faixa 13</v>
      </c>
    </row>
    <row r="1448" spans="1:16" ht="25.5">
      <c r="A1448" s="11">
        <v>10</v>
      </c>
      <c r="B1448" s="12" t="s">
        <v>10</v>
      </c>
      <c r="C1448" s="19"/>
      <c r="D1448" s="84"/>
      <c r="E1448" s="84"/>
      <c r="F1448" s="84"/>
      <c r="G1448" s="10">
        <f t="shared" si="415"/>
        <v>0</v>
      </c>
      <c r="H1448" s="75"/>
      <c r="K1448" s="33" t="str">
        <f t="shared" si="417"/>
        <v>Lançar Preço Coluna (A) Faixa 13</v>
      </c>
      <c r="L1448" s="33" t="str">
        <f t="shared" si="418"/>
        <v>Lançar Preço Coluna (B) Faixa 12</v>
      </c>
      <c r="M1448" s="33" t="str">
        <f t="shared" si="419"/>
        <v>Lançar Preço Coluna (C) Faixa 12</v>
      </c>
      <c r="N1448" s="33" t="str">
        <f t="shared" si="420"/>
        <v>Lançar Preço Coluna (D) Faixa 12</v>
      </c>
      <c r="O1448" s="33"/>
      <c r="P1448" s="31" t="str">
        <f t="shared" si="416"/>
        <v>Lançar Preços na Faixa 13</v>
      </c>
    </row>
    <row r="1449" spans="1:16" ht="25.5">
      <c r="A1449" s="11">
        <v>11</v>
      </c>
      <c r="B1449" s="12" t="s">
        <v>11</v>
      </c>
      <c r="C1449" s="19"/>
      <c r="D1449" s="84"/>
      <c r="E1449" s="84"/>
      <c r="F1449" s="84"/>
      <c r="G1449" s="10">
        <f t="shared" si="415"/>
        <v>0</v>
      </c>
      <c r="H1449" s="75"/>
      <c r="K1449" s="33" t="str">
        <f t="shared" si="417"/>
        <v>Lançar Preço Coluna (A) Faixa 13</v>
      </c>
      <c r="L1449" s="33" t="str">
        <f t="shared" si="418"/>
        <v>Lançar Preço Coluna (B) Faixa 12</v>
      </c>
      <c r="M1449" s="33" t="str">
        <f t="shared" si="419"/>
        <v>Lançar Preço Coluna (C) Faixa 12</v>
      </c>
      <c r="N1449" s="33" t="str">
        <f t="shared" si="420"/>
        <v>Lançar Preço Coluna (D) Faixa 12</v>
      </c>
      <c r="O1449" s="33"/>
      <c r="P1449" s="31" t="str">
        <f t="shared" si="416"/>
        <v>Lançar Preços na Faixa 13</v>
      </c>
    </row>
    <row r="1450" spans="1:16" ht="25.5">
      <c r="A1450" s="11">
        <v>12</v>
      </c>
      <c r="B1450" s="12" t="s">
        <v>12</v>
      </c>
      <c r="C1450" s="19"/>
      <c r="D1450" s="84"/>
      <c r="E1450" s="84"/>
      <c r="F1450" s="84"/>
      <c r="G1450" s="10">
        <f t="shared" si="415"/>
        <v>0</v>
      </c>
      <c r="H1450" s="75"/>
      <c r="K1450" s="33" t="str">
        <f t="shared" si="417"/>
        <v>Lançar Preço Coluna (A) Faixa 13</v>
      </c>
      <c r="L1450" s="33" t="str">
        <f t="shared" si="418"/>
        <v>Lançar Preço Coluna (B) Faixa 12</v>
      </c>
      <c r="M1450" s="33" t="str">
        <f t="shared" si="419"/>
        <v>Lançar Preço Coluna (C) Faixa 12</v>
      </c>
      <c r="N1450" s="33" t="str">
        <f t="shared" si="420"/>
        <v>Lançar Preço Coluna (D) Faixa 12</v>
      </c>
      <c r="O1450" s="33"/>
      <c r="P1450" s="31" t="str">
        <f t="shared" si="416"/>
        <v>Lançar Preços na Faixa 13</v>
      </c>
    </row>
    <row r="1451" spans="1:16" ht="26.25" thickBot="1">
      <c r="A1451" s="46">
        <v>13</v>
      </c>
      <c r="B1451" s="47" t="s">
        <v>13</v>
      </c>
      <c r="C1451" s="48"/>
      <c r="D1451" s="85"/>
      <c r="E1451" s="85"/>
      <c r="F1451" s="85"/>
      <c r="G1451" s="49">
        <f t="shared" si="415"/>
        <v>0</v>
      </c>
      <c r="H1451" s="75">
        <f>SUM(G1439:G1451)</f>
        <v>0</v>
      </c>
      <c r="K1451" s="39" t="str">
        <f t="shared" si="417"/>
        <v>Lançar Preço Coluna (A) Faixa 13</v>
      </c>
      <c r="L1451" s="39" t="str">
        <f t="shared" si="418"/>
        <v>Lançar Preço Coluna (B) Faixa 12</v>
      </c>
      <c r="M1451" s="39" t="str">
        <f t="shared" si="419"/>
        <v>Lançar Preço Coluna (C) Faixa 12</v>
      </c>
      <c r="N1451" s="39" t="str">
        <f t="shared" si="420"/>
        <v>Lançar Preço Coluna (D) Faixa 12</v>
      </c>
      <c r="O1451" s="39"/>
      <c r="P1451" s="36" t="str">
        <f t="shared" si="416"/>
        <v>Lançar Preços na Faixa 13</v>
      </c>
    </row>
    <row r="1452" spans="1:16" ht="16.5" thickBot="1"/>
    <row r="1453" spans="1:16" ht="24" customHeight="1" thickBot="1">
      <c r="A1453" s="120" t="s">
        <v>180</v>
      </c>
      <c r="B1453" s="121"/>
      <c r="C1453" s="121"/>
      <c r="D1453" s="121"/>
      <c r="E1453" s="122"/>
      <c r="F1453" s="122"/>
      <c r="G1453" s="123"/>
      <c r="H1453" s="104"/>
      <c r="K1453" s="145" t="s">
        <v>50</v>
      </c>
      <c r="L1453" s="145"/>
      <c r="M1453" s="145"/>
      <c r="N1453" s="145"/>
      <c r="O1453" s="61"/>
      <c r="P1453" s="147" t="s">
        <v>51</v>
      </c>
    </row>
    <row r="1454" spans="1:16" ht="42" customHeight="1" thickBot="1">
      <c r="A1454" s="124" t="s">
        <v>204</v>
      </c>
      <c r="B1454" s="125"/>
      <c r="C1454" s="125"/>
      <c r="D1454" s="125"/>
      <c r="E1454" s="125"/>
      <c r="F1454" s="125"/>
      <c r="G1454" s="126"/>
      <c r="H1454" s="105"/>
      <c r="K1454" s="145"/>
      <c r="L1454" s="145"/>
      <c r="M1454" s="145"/>
      <c r="N1454" s="145"/>
      <c r="O1454" s="18"/>
      <c r="P1454" s="147"/>
    </row>
    <row r="1455" spans="1:16" ht="13.5" customHeight="1" thickBot="1">
      <c r="A1455" s="127" t="s">
        <v>37</v>
      </c>
      <c r="B1455" s="127" t="s">
        <v>36</v>
      </c>
      <c r="C1455" s="130" t="s">
        <v>45</v>
      </c>
      <c r="D1455" s="131"/>
      <c r="E1455" s="131"/>
      <c r="F1455" s="132"/>
      <c r="G1455" s="133" t="s">
        <v>89</v>
      </c>
      <c r="H1455" s="106"/>
      <c r="K1455" s="145"/>
      <c r="L1455" s="145"/>
      <c r="M1455" s="145"/>
      <c r="N1455" s="145"/>
      <c r="O1455" s="18"/>
      <c r="P1455" s="147"/>
    </row>
    <row r="1456" spans="1:16" ht="13.5" customHeight="1" thickBot="1">
      <c r="A1456" s="128"/>
      <c r="B1456" s="128"/>
      <c r="C1456" s="21" t="s">
        <v>41</v>
      </c>
      <c r="D1456" s="20" t="s">
        <v>42</v>
      </c>
      <c r="E1456" s="82" t="s">
        <v>43</v>
      </c>
      <c r="F1456" s="82" t="s">
        <v>44</v>
      </c>
      <c r="G1456" s="134"/>
      <c r="H1456" s="106"/>
      <c r="K1456" s="145"/>
      <c r="L1456" s="145"/>
      <c r="M1456" s="145"/>
      <c r="N1456" s="145"/>
      <c r="O1456" s="18"/>
      <c r="P1456" s="147"/>
    </row>
    <row r="1457" spans="1:16" ht="26.25" thickBot="1">
      <c r="A1457" s="129"/>
      <c r="B1457" s="129"/>
      <c r="C1457" s="29" t="s">
        <v>46</v>
      </c>
      <c r="D1457" s="92" t="s">
        <v>47</v>
      </c>
      <c r="E1457" s="83" t="s">
        <v>48</v>
      </c>
      <c r="F1457" s="83" t="s">
        <v>49</v>
      </c>
      <c r="G1457" s="135"/>
      <c r="H1457" s="106"/>
      <c r="K1457" s="146"/>
      <c r="L1457" s="146"/>
      <c r="M1457" s="146"/>
      <c r="N1457" s="146"/>
      <c r="O1457" s="32"/>
      <c r="P1457" s="148"/>
    </row>
    <row r="1458" spans="1:16" ht="25.5">
      <c r="A1458" s="8">
        <v>1</v>
      </c>
      <c r="B1458" s="9" t="s">
        <v>1</v>
      </c>
      <c r="C1458" s="19"/>
      <c r="D1458" s="19"/>
      <c r="E1458" s="84"/>
      <c r="F1458" s="84"/>
      <c r="G1458" s="10">
        <f t="shared" ref="G1458:G1470" si="421">SUM(C1458:D1458)</f>
        <v>0</v>
      </c>
      <c r="H1458" s="107"/>
      <c r="K1458" s="33" t="str">
        <f>IF(C1458&lt;&gt;0,"Preço OK Coluna (A) Faixa 1","Lançar Preço Coluna (A) Faixa 1")</f>
        <v>Lançar Preço Coluna (A) Faixa 1</v>
      </c>
      <c r="L1458" s="33" t="str">
        <f>IF(D1458&lt;&gt;0,"Preço OK Coluna (B) Faixa 1","Lançar Preço Coluna (B) Faixa 1")</f>
        <v>Lançar Preço Coluna (B) Faixa 1</v>
      </c>
      <c r="M1458" s="33" t="str">
        <f>IF(E1458&lt;&gt;0,"Preço OK Coluna (C) Faixa 1","Lançar Preço Coluna (C) Faixa 1")</f>
        <v>Lançar Preço Coluna (C) Faixa 1</v>
      </c>
      <c r="N1458" s="33" t="str">
        <f>IF(F1458&lt;&gt;0,"Preço OK Coluna (D) Faixa 1","Lançar Preço Coluna (D) Faixa 1")</f>
        <v>Lançar Preço Coluna (D) Faixa 1</v>
      </c>
      <c r="O1458" s="35"/>
      <c r="P1458" s="31" t="str">
        <f>IF(F1458&lt;&gt;"",IF(I1458=TRUE,"Preços OK na Faixa 1","ERRO Preços na Faixa 1"),"Lançar Preços na Faixa 1")</f>
        <v>Lançar Preços na Faixa 1</v>
      </c>
    </row>
    <row r="1459" spans="1:16" ht="25.5">
      <c r="A1459" s="94">
        <v>2</v>
      </c>
      <c r="B1459" s="95" t="s">
        <v>2</v>
      </c>
      <c r="C1459" s="19"/>
      <c r="D1459" s="19"/>
      <c r="E1459" s="84"/>
      <c r="F1459" s="84"/>
      <c r="G1459" s="10">
        <f t="shared" si="421"/>
        <v>0</v>
      </c>
      <c r="H1459" s="107"/>
      <c r="K1459" s="33" t="str">
        <f>IF(C1459&lt;&gt;0,IF(AND(C1459&lt;C1458),"Preço Ok Coluna (A) Faixa 2","ERRO Preço Coluna (A) Faixa 2"),"Lançar Preço Coluna (A) Faixa 2")</f>
        <v>Lançar Preço Coluna (A) Faixa 2</v>
      </c>
      <c r="L1459" s="33" t="str">
        <f>IF(D1459&lt;&gt;0,IF(AND(D1459&lt;D1458),"Preço Ok Coluna (B) Faixa 2","ERRO Preço Coluna (B) Faixa 2"),"Lançar Preço Coluna (B) Faixa 2")</f>
        <v>Lançar Preço Coluna (B) Faixa 2</v>
      </c>
      <c r="M1459" s="33" t="str">
        <f>IF(E1459&lt;&gt;0,IF(AND(E1459&lt;E1458),"Preço Ok Coluna (C) Faixa 2","ERRO Preço Coluna (C) Faixa 2"),"Lançar Preço Coluna (C) Faixa 2")</f>
        <v>Lançar Preço Coluna (C) Faixa 2</v>
      </c>
      <c r="N1459" s="33" t="str">
        <f>IF(F1459&lt;&gt;0,IF(AND(F1459&lt;F1458),"Preço Ok Coluna (D) Faixa 2","ERRO Preço Coluna (D) Faixa 2"),"Lançar Preço Coluna (D) Faixa 2")</f>
        <v>Lançar Preço Coluna (D) Faixa 2</v>
      </c>
      <c r="O1459" s="33"/>
      <c r="P1459" s="31" t="str">
        <f>IF(F1459&lt;&gt;"",IF(I1459=TRUE,"Preços OK na Faixa 2","ERRO Preços na Faixa 2"),"Lançar Preços na Faixa 2")</f>
        <v>Lançar Preços na Faixa 2</v>
      </c>
    </row>
    <row r="1460" spans="1:16" ht="25.5">
      <c r="A1460" s="11">
        <v>3</v>
      </c>
      <c r="B1460" s="12" t="s">
        <v>3</v>
      </c>
      <c r="C1460" s="19"/>
      <c r="D1460" s="19"/>
      <c r="E1460" s="84"/>
      <c r="F1460" s="84"/>
      <c r="G1460" s="10">
        <f t="shared" si="421"/>
        <v>0</v>
      </c>
      <c r="H1460" s="107"/>
      <c r="K1460" s="33" t="str">
        <f>IF(C1460&lt;&gt;0,IF(AND(C1460&lt;C1459),"Preço Ok Coluna (A) Faixa 3","ERRO Preço Coluna (A) Faixa 3"),"Lançar Preço Coluna (A) Faixa 3")</f>
        <v>Lançar Preço Coluna (A) Faixa 3</v>
      </c>
      <c r="L1460" s="33" t="str">
        <f>IF(D1460&lt;&gt;0,IF(AND(D1460&lt;D1459),"Preço Ok Coluna (B) Faixa 3","ERRO Preço Coluna (B) Faixa 3"),"Lançar Preço Coluna (B) Faixa 3")</f>
        <v>Lançar Preço Coluna (B) Faixa 3</v>
      </c>
      <c r="M1460" s="33" t="str">
        <f>IF(E1460&lt;&gt;0,IF(AND(E1460&lt;E1459),"Preço Ok Coluna (C) Faixa 3","ERRO Preço Coluna (C) Faixa 3"),"Lançar Preço Coluna (C) Faixa3")</f>
        <v>Lançar Preço Coluna (C) Faixa3</v>
      </c>
      <c r="N1460" s="33" t="str">
        <f>IF(F1460&lt;&gt;0,IF(AND(F1460&lt;F1459),"Preço Ok Coluna (D) Faixa 3","ERRO Preço Coluna (D) Faixa 3"),"Lançar Preço Coluna (D) Faixa 3")</f>
        <v>Lançar Preço Coluna (D) Faixa 3</v>
      </c>
      <c r="O1460" s="33"/>
      <c r="P1460" s="31" t="str">
        <f>IF(F1460&lt;&gt;"",IF(I1460=TRUE,"Preços OK na Faixa 3","ERRO Preços na Faixa 3"),"Lançar Preços na Faixa 3")</f>
        <v>Lançar Preços na Faixa 3</v>
      </c>
    </row>
    <row r="1461" spans="1:16" ht="25.5">
      <c r="A1461" s="11">
        <v>4</v>
      </c>
      <c r="B1461" s="12" t="s">
        <v>4</v>
      </c>
      <c r="C1461" s="19"/>
      <c r="D1461" s="19"/>
      <c r="E1461" s="84"/>
      <c r="F1461" s="84"/>
      <c r="G1461" s="10">
        <f t="shared" si="421"/>
        <v>0</v>
      </c>
      <c r="H1461" s="107"/>
      <c r="K1461" s="33" t="str">
        <f>IF(C1461&lt;&gt;0,IF(AND(C1461&lt;C1460),"Preço Ok Coluna (A) Faixa 4","ERRO Preço Coluna (A) Faixa 4"),"Lançar Preço Coluna (A) Faixa 4")</f>
        <v>Lançar Preço Coluna (A) Faixa 4</v>
      </c>
      <c r="L1461" s="33" t="str">
        <f>IF(D1461&lt;&gt;0,IF(AND(D1461&lt;D1460),"Preço Ok Coluna (B) Faixa 4","ERRO Preço Coluna (B) Faixa 4"),"Lançar Preço Coluna (B) Faixa 4")</f>
        <v>Lançar Preço Coluna (B) Faixa 4</v>
      </c>
      <c r="M1461" s="33" t="str">
        <f>IF(E1461&lt;&gt;0,IF(AND(E1461&lt;E1460),"Preço Ok Coluna (C) Faixa 4","ERRO Preço Coluna (C) Faixa 4"),"Lançar Preço Coluna (C) Faixa 4")</f>
        <v>Lançar Preço Coluna (C) Faixa 4</v>
      </c>
      <c r="N1461" s="33" t="str">
        <f>IF(F1461&lt;&gt;0,IF(AND(F1461&lt;F1460),"Preço Ok Coluna (D) Faixa 4","ERRO Preço Coluna (D) Faixa 4"),"Lançar Preço Coluna (D) Faixa 4")</f>
        <v>Lançar Preço Coluna (D) Faixa 4</v>
      </c>
      <c r="O1461" s="33"/>
      <c r="P1461" s="31" t="str">
        <f>IF(F1461&lt;&gt;"",IF(I1461=TRUE,"Preços OK na Faixa 4","ERRO Preços na Faixa 4"),"Lançar Preços na Faixa 4")</f>
        <v>Lançar Preços na Faixa 4</v>
      </c>
    </row>
    <row r="1462" spans="1:16" ht="25.5">
      <c r="A1462" s="14">
        <v>5</v>
      </c>
      <c r="B1462" s="15" t="s">
        <v>5</v>
      </c>
      <c r="C1462" s="19"/>
      <c r="D1462" s="19"/>
      <c r="E1462" s="84"/>
      <c r="F1462" s="84"/>
      <c r="G1462" s="10">
        <f t="shared" si="421"/>
        <v>0</v>
      </c>
      <c r="H1462" s="107"/>
      <c r="K1462" s="33" t="str">
        <f>IF(C1462&lt;&gt;0,IF(AND(C1462&lt;C1461),"Preço Ok Coluna (A) Faixa 5","ERRO Preço Coluna (A) Faixa 5"),"Lançar Preço Coluna (A) Faixa 5")</f>
        <v>Lançar Preço Coluna (A) Faixa 5</v>
      </c>
      <c r="L1462" s="33" t="str">
        <f>IF(D1462&lt;&gt;0,IF(AND(D1462&lt;D1461),"Preço Ok Coluna (B) Faixa 5","ERRO Preço Coluna (B) Faixa 5"),"Lançar Preço Coluna (B) Faixa 5")</f>
        <v>Lançar Preço Coluna (B) Faixa 5</v>
      </c>
      <c r="M1462" s="33" t="str">
        <f>IF(E1462&lt;&gt;0,IF(AND(E1462&lt;E1461),"Preço Ok Coluna (C) Faixa 5","ERRO Preço Coluna (C) Faixa 5"),"Lançar Preço Coluna (C) Faixa 5")</f>
        <v>Lançar Preço Coluna (C) Faixa 5</v>
      </c>
      <c r="N1462" s="33" t="str">
        <f>IF(F1462&lt;&gt;0,IF(AND(F1462&lt;F1461),"Preço Ok Coluna (D) Faixa 5","ERRO Preço Coluna (D) Faixa 5"),"Lançar Preço Coluna (D) Faixa 5")</f>
        <v>Lançar Preço Coluna (D) Faixa 5</v>
      </c>
      <c r="O1462" s="33"/>
      <c r="P1462" s="31" t="str">
        <f>IF(F1462&lt;&gt;"",IF(I1462=TRUE,"Preços OK na Faixa 5","ERRO Preços na Faixa 5"),"Lançar Preços na Faixa 5")</f>
        <v>Lançar Preços na Faixa 5</v>
      </c>
    </row>
    <row r="1463" spans="1:16" ht="25.5">
      <c r="A1463" s="11">
        <v>6</v>
      </c>
      <c r="B1463" s="12" t="s">
        <v>6</v>
      </c>
      <c r="C1463" s="19"/>
      <c r="D1463" s="19"/>
      <c r="E1463" s="84"/>
      <c r="F1463" s="84"/>
      <c r="G1463" s="10">
        <f t="shared" si="421"/>
        <v>0</v>
      </c>
      <c r="H1463" s="107"/>
      <c r="K1463" s="33" t="str">
        <f>IF(C1463&lt;&gt;0,IF(AND(C1463&lt;C1462),"Preço Ok Coluna (A) Faixa 6","ERRO Preço Coluna (A) Faixa 6"),"Lançar Preço Coluna (A) Faixa 6")</f>
        <v>Lançar Preço Coluna (A) Faixa 6</v>
      </c>
      <c r="L1463" s="33" t="str">
        <f>IF(D1463&lt;&gt;0,IF(AND(D1463&lt;D1462),"Preço Ok Coluna (B) Faixa 6","ERRO Preço Coluna (B) Faixa 6"),"Lançar Preço Coluna (B) Faixa 6")</f>
        <v>Lançar Preço Coluna (B) Faixa 6</v>
      </c>
      <c r="M1463" s="33" t="str">
        <f>IF(E1463&lt;&gt;0,IF(AND(E1463&lt;E1462),"Preço Ok Coluna (C) Faixa 6","ERRO Preço Coluna (C) Faixa 6"),"Lançar Preço Coluna (C) Faixa 6")</f>
        <v>Lançar Preço Coluna (C) Faixa 6</v>
      </c>
      <c r="N1463" s="33" t="str">
        <f>IF(F1463&lt;&gt;0,IF(AND(F1463&lt;F1462),"Preço Ok Coluna (D) Faixa 6","ERRO Preço Coluna (D) Faixa 6"),"Lançar Preço Coluna (D) Faixa 6")</f>
        <v>Lançar Preço Coluna (D) Faixa 6</v>
      </c>
      <c r="O1463" s="33"/>
      <c r="P1463" s="31" t="str">
        <f>IF(F1463&lt;&gt;"",IF(I1463=TRUE,"Preços OK na Faixa 6","ERRO Preços na Faixa 6"),"Lançar Preços na Faixa 6")</f>
        <v>Lançar Preços na Faixa 6</v>
      </c>
    </row>
    <row r="1464" spans="1:16" ht="25.5">
      <c r="A1464" s="11">
        <v>7</v>
      </c>
      <c r="B1464" s="12" t="s">
        <v>7</v>
      </c>
      <c r="C1464" s="19"/>
      <c r="D1464" s="19"/>
      <c r="E1464" s="84"/>
      <c r="F1464" s="84"/>
      <c r="G1464" s="10">
        <f t="shared" si="421"/>
        <v>0</v>
      </c>
      <c r="H1464" s="107"/>
      <c r="K1464" s="33" t="str">
        <f>IF(C1464&lt;&gt;0,IF(AND(C1464&lt;C1463),"Preço Ok Coluna (A) Faixa 7","ERRO Preço Coluna (A) Faixa 7"),"Lançar Preço Coluna (A) Faixa 7")</f>
        <v>Lançar Preço Coluna (A) Faixa 7</v>
      </c>
      <c r="L1464" s="33" t="str">
        <f>IF(D1464&lt;&gt;0,IF(AND(D1464&lt;D1463),"Preço Ok Coluna (B) Faixa 7","ERRO Preço Coluna (B) Faixa 7"),"Lançar Preço Coluna (B) Faixa 7")</f>
        <v>Lançar Preço Coluna (B) Faixa 7</v>
      </c>
      <c r="M1464" s="33" t="str">
        <f>IF(E1464&lt;&gt;0,IF(AND(E1464&lt;E1463),"Preço Ok Coluna (C) Faixa 7","ERRO Preço Coluna (C) Faixa 7"),"Lançar Preço Coluna (C) Faixa 7")</f>
        <v>Lançar Preço Coluna (C) Faixa 7</v>
      </c>
      <c r="N1464" s="33" t="str">
        <f>IF(F1464&lt;&gt;0,IF(AND(F1464&lt;F1463),"Preço Ok Coluna (D) Faixa 7","ERRO Preço Coluna (D) Faixa 7"),"Lançar Preço Coluna (D) Faixa 7")</f>
        <v>Lançar Preço Coluna (D) Faixa 7</v>
      </c>
      <c r="O1464" s="33"/>
      <c r="P1464" s="31" t="str">
        <f>IF(F1464&lt;&gt;"",IF(I1464=TRUE,"Preços OK na Faixa 7","ERRO Preços na Faixa 7"),"Lançar Preços na Faixa 7")</f>
        <v>Lançar Preços na Faixa 7</v>
      </c>
    </row>
    <row r="1465" spans="1:16" ht="25.5">
      <c r="A1465" s="11">
        <v>8</v>
      </c>
      <c r="B1465" s="12" t="s">
        <v>8</v>
      </c>
      <c r="C1465" s="19"/>
      <c r="D1465" s="19"/>
      <c r="E1465" s="84"/>
      <c r="F1465" s="84"/>
      <c r="G1465" s="10">
        <f t="shared" si="421"/>
        <v>0</v>
      </c>
      <c r="H1465" s="107"/>
      <c r="K1465" s="33" t="str">
        <f>IF(C1465&lt;&gt;0,IF(AND(C1465&lt;C1464),"Preço Ok Coluna (A) Faixa 8","ERRO Preço Coluna (A) Faixa 8"),"Lançar Preço Coluna (A) Faixa 8")</f>
        <v>Lançar Preço Coluna (A) Faixa 8</v>
      </c>
      <c r="L1465" s="33" t="str">
        <f>IF(D1465&lt;&gt;0,IF(AND(D1465&lt;D1464),"Preço Ok Coluna (B) Faixa 8","ERRO Preço Coluna (B) Faixa 8"),"Lançar Preço Coluna (B) Faixa 8")</f>
        <v>Lançar Preço Coluna (B) Faixa 8</v>
      </c>
      <c r="M1465" s="33" t="str">
        <f>IF(E1465&lt;&gt;0,IF(AND(E1465&lt;E1464),"Preço Ok Coluna (C) Faixa 8","ERRO Preço Coluna (C) Faixa 8"),"Lançar Preço Coluna (C) Faixa 8")</f>
        <v>Lançar Preço Coluna (C) Faixa 8</v>
      </c>
      <c r="N1465" s="33" t="str">
        <f>IF(F1465&lt;&gt;0,IF(AND(F1465&lt;F1464),"Preço Ok Coluna (D) Faixa 8","ERRO Preço Coluna (D) Faixa 8"),"Lançar Preço Coluna (D) Faixa 8")</f>
        <v>Lançar Preço Coluna (D) Faixa 8</v>
      </c>
      <c r="O1465" s="33"/>
      <c r="P1465" s="31" t="str">
        <f>IF(F1465&lt;&gt;"",IF(I1465=TRUE,"Preços OK na Faixa 8","ERRO Preços na Faixa 8"),"Lançar Preços na Faixa 8")</f>
        <v>Lançar Preços na Faixa 8</v>
      </c>
    </row>
    <row r="1466" spans="1:16" ht="25.5">
      <c r="A1466" s="11">
        <v>9</v>
      </c>
      <c r="B1466" s="12" t="s">
        <v>9</v>
      </c>
      <c r="C1466" s="19"/>
      <c r="D1466" s="19"/>
      <c r="E1466" s="84"/>
      <c r="F1466" s="84"/>
      <c r="G1466" s="10">
        <f t="shared" si="421"/>
        <v>0</v>
      </c>
      <c r="H1466" s="107"/>
      <c r="K1466" s="33" t="str">
        <f>IF(C1466&lt;&gt;0,IF(AND(C1466&lt;C1465),"Preço Ok Coluna (A) Faixa 9","ERRO Preço Coluna (A) Faixa 9"),"Lançar Preço Coluna (A) Faixa 9")</f>
        <v>Lançar Preço Coluna (A) Faixa 9</v>
      </c>
      <c r="L1466" s="33" t="str">
        <f>IF(D1466&lt;&gt;0,IF(AND(D1466&lt;D1465),"Preço Ok Coluna (B) Faixa 9","ERRO Preço Coluna (B) Faixa 9"),"Lançar Preço Coluna (B) Faixa 9")</f>
        <v>Lançar Preço Coluna (B) Faixa 9</v>
      </c>
      <c r="M1466" s="33" t="str">
        <f>IF(E1466&lt;&gt;0,IF(AND(E1466&lt;E1465),"Preço Ok Coluna (C) Faixa 9","ERRO Preço Coluna (C) Faixa 9"),"Lançar Preço Coluna (C) Faixa 9")</f>
        <v>Lançar Preço Coluna (C) Faixa 9</v>
      </c>
      <c r="N1466" s="33" t="str">
        <f>IF(F1466&lt;&gt;0,IF(AND(F1466&lt;F1465),"Preço Ok Coluna (D) Faixa 9","ERRO Preço Coluna (D) Faixa 9"),"Lançar Preço Coluna (D) Faixa 9")</f>
        <v>Lançar Preço Coluna (D) Faixa 9</v>
      </c>
      <c r="O1466" s="33"/>
      <c r="P1466" s="31" t="str">
        <f>IF(F1466&lt;&gt;"",IF(I1466=TRUE,"Preços OK na Faixa 9","ERRO Preços na Faixa 9"),"Lançar Preços na Faixa 9")</f>
        <v>Lançar Preços na Faixa 9</v>
      </c>
    </row>
    <row r="1467" spans="1:16" ht="25.5">
      <c r="A1467" s="11">
        <v>10</v>
      </c>
      <c r="B1467" s="12" t="s">
        <v>10</v>
      </c>
      <c r="C1467" s="19"/>
      <c r="D1467" s="19"/>
      <c r="E1467" s="84"/>
      <c r="F1467" s="84"/>
      <c r="G1467" s="10">
        <f t="shared" si="421"/>
        <v>0</v>
      </c>
      <c r="H1467" s="107"/>
      <c r="K1467" s="33" t="str">
        <f>IF(C1467&lt;&gt;0,IF(AND(C1467&lt;C1466),"Preço Ok Coluna (A) Faixa 10","ERRO Preço Coluna (A) Faixa 10"),"Lançar Preço Coluna (A) Faixa 10")</f>
        <v>Lançar Preço Coluna (A) Faixa 10</v>
      </c>
      <c r="L1467" s="33" t="str">
        <f>IF(D1467&lt;&gt;0,IF(AND(D1467&lt;D1466),"Preço Ok Coluna (B) Faixa 10","ERRO Preço Coluna (B) Faixa 10"),"Lançar Preço Coluna (B) Faixa 10")</f>
        <v>Lançar Preço Coluna (B) Faixa 10</v>
      </c>
      <c r="M1467" s="33" t="str">
        <f>IF(E1467&lt;&gt;0,IF(AND(E1467&lt;E1466),"Preço Ok Coluna (C) Faixa 10","ERRO Preço Coluna (C) Faixa 10"),"Lançar Preço Coluna (C) Faixa 10")</f>
        <v>Lançar Preço Coluna (C) Faixa 10</v>
      </c>
      <c r="N1467" s="33" t="str">
        <f>IF(F1467&lt;&gt;0,IF(AND(F1467&lt;F1466),"Preço Ok Coluna (D) Faixa 10","ERRO Preço Coluna (D) Faixa 10"),"Lançar Preço Coluna (D) Faixa 10")</f>
        <v>Lançar Preço Coluna (D) Faixa 10</v>
      </c>
      <c r="O1467" s="33"/>
      <c r="P1467" s="31" t="str">
        <f>IF(F1467&lt;&gt;"",IF(I1467=TRUE,"Preços OK na Faixa 10","ERRO Preços na Faixa 10"),"Lançar Preços na Faixa 10")</f>
        <v>Lançar Preços na Faixa 10</v>
      </c>
    </row>
    <row r="1468" spans="1:16" ht="25.5">
      <c r="A1468" s="11">
        <v>11</v>
      </c>
      <c r="B1468" s="12" t="s">
        <v>11</v>
      </c>
      <c r="C1468" s="19"/>
      <c r="D1468" s="19"/>
      <c r="E1468" s="84"/>
      <c r="F1468" s="84"/>
      <c r="G1468" s="10">
        <f t="shared" si="421"/>
        <v>0</v>
      </c>
      <c r="H1468" s="107"/>
      <c r="K1468" s="33" t="str">
        <f>IF(C1468&lt;&gt;0,IF(AND(C1468&lt;C1467),"Preço Ok Coluna (A) Faixa 11","ERRO Preço Coluna (A) Faixa 11"),"Lançar Preço Coluna (A) Faixa 11")</f>
        <v>Lançar Preço Coluna (A) Faixa 11</v>
      </c>
      <c r="L1468" s="33" t="str">
        <f>IF(D1468&lt;&gt;0,IF(AND(D1468&lt;D1467),"Preço Ok Coluna (B) Faixa 11","ERRO Preço Coluna (B) Faixa 11"),"Lançar Preço Coluna (B) Faixa 11")</f>
        <v>Lançar Preço Coluna (B) Faixa 11</v>
      </c>
      <c r="M1468" s="33" t="str">
        <f>IF(E1468&lt;&gt;0,IF(AND(E1468&lt;E1467),"Preço Ok Coluna (C) Faixa 11","ERRO Preço Coluna (C) Faixa 11"),"Lançar Preço Coluna (C) Faixa 11")</f>
        <v>Lançar Preço Coluna (C) Faixa 11</v>
      </c>
      <c r="N1468" s="33" t="str">
        <f>IF(F1468&lt;&gt;0,IF(AND(F1468&lt;F1467),"Preço Ok Coluna (D) Faixa 11","ERRO Preço Coluna (D) Faixa 11"),"Lançar Preço Coluna (D) Faixa 11")</f>
        <v>Lançar Preço Coluna (D) Faixa 11</v>
      </c>
      <c r="O1468" s="33"/>
      <c r="P1468" s="31" t="str">
        <f>IF(F1468&lt;&gt;"",IF(I1468=TRUE,"Preços OK na Faixa 11","ERRO Preços na Faixa 11"),"Lançar Preços na Faixa 11")</f>
        <v>Lançar Preços na Faixa 11</v>
      </c>
    </row>
    <row r="1469" spans="1:16" ht="25.5">
      <c r="A1469" s="11">
        <v>12</v>
      </c>
      <c r="B1469" s="12" t="s">
        <v>12</v>
      </c>
      <c r="C1469" s="19"/>
      <c r="D1469" s="19"/>
      <c r="E1469" s="84"/>
      <c r="F1469" s="84"/>
      <c r="G1469" s="10">
        <f t="shared" si="421"/>
        <v>0</v>
      </c>
      <c r="H1469" s="107"/>
      <c r="K1469" s="39" t="str">
        <f>IF(C1469&lt;&gt;0,IF(AND(C1469&lt;C1468),"Preço Ok Coluna (A) Faixa 12","ERRO Preço Coluna (A) Faixa 12"),"Lançar Preço Coluna (A) Faixa 12")</f>
        <v>Lançar Preço Coluna (A) Faixa 12</v>
      </c>
      <c r="L1469" s="39" t="str">
        <f>IF(D1469&lt;&gt;0,IF(AND(D1469&lt;D1468),"Preço Ok Coluna (B) Faixa 12","ERRO Preço Coluna (B) Faixa 12"),"Lançar Preço Coluna (B) Faixa 12")</f>
        <v>Lançar Preço Coluna (B) Faixa 12</v>
      </c>
      <c r="M1469" s="39" t="str">
        <f>IF(E1469&lt;&gt;0,IF(AND(E1469&lt;E1468),"Preço Ok Coluna (C) Faixa 12","ERRO Preço Coluna (C) Faixa 12"),"Lançar Preço Coluna (C) Faixa 12")</f>
        <v>Lançar Preço Coluna (C) Faixa 12</v>
      </c>
      <c r="N1469" s="39" t="str">
        <f>IF(F1469&lt;&gt;0,IF(AND(F1469&lt;F1468),"Preço Ok Coluna (D) Faixa 12","ERRO Preço Coluna (D) Faixa 12"),"Lançar Preço Coluna (D) Faixa 12")</f>
        <v>Lançar Preço Coluna (D) Faixa 12</v>
      </c>
      <c r="O1469" s="33"/>
      <c r="P1469" s="36" t="str">
        <f>IF(F1469&lt;&gt;"",IF(I1469=TRUE,"Preços OK na Faixa 12","ERRO Preços na Faixa 12"),"Lançar Preços na Faixa 12")</f>
        <v>Lançar Preços na Faixa 12</v>
      </c>
    </row>
    <row r="1470" spans="1:16" ht="26.25" thickBot="1">
      <c r="A1470" s="46">
        <v>13</v>
      </c>
      <c r="B1470" s="47" t="s">
        <v>13</v>
      </c>
      <c r="C1470" s="48"/>
      <c r="D1470" s="48"/>
      <c r="E1470" s="85"/>
      <c r="F1470" s="85"/>
      <c r="G1470" s="49">
        <f t="shared" si="421"/>
        <v>0</v>
      </c>
      <c r="H1470" s="107">
        <f>SUM(G1458:G1470)</f>
        <v>0</v>
      </c>
      <c r="K1470" s="39" t="str">
        <f>IF(C1470&lt;&gt;0,IF(AND(C1470&lt;C1469),"Preço Ok Coluna (A) Faixa 13","ERRO Preço Coluna (A) Faixa 13"),"Lançar Preço Coluna (A) Faixa 13")</f>
        <v>Lançar Preço Coluna (A) Faixa 13</v>
      </c>
      <c r="L1470" s="39" t="str">
        <f>IF(D1470&lt;&gt;0,IF(AND(D1470&lt;D1469),"Preço Ok Coluna (B) Faixa 12","ERRO Preço Coluna (B) Faixa 12"),"Lançar Preço Coluna (B) Faixa 12")</f>
        <v>Lançar Preço Coluna (B) Faixa 12</v>
      </c>
      <c r="M1470" s="39" t="str">
        <f>IF(E1470&lt;&gt;0,IF(AND(E1470&lt;E1469),"Preço Ok Coluna (C) Faixa 12","ERRO Preço Coluna (C) Faixa 12"),"Lançar Preço Coluna (C) Faixa 12")</f>
        <v>Lançar Preço Coluna (C) Faixa 12</v>
      </c>
      <c r="N1470" s="39" t="str">
        <f>IF(F1470&lt;&gt;0,IF(AND(F1470&lt;F1469),"Preço Ok Coluna (D) Faixa 12","ERRO Preço Coluna (D) Faixa 12"),"Lançar Preço Coluna (D) Faixa 12")</f>
        <v>Lançar Preço Coluna (D) Faixa 12</v>
      </c>
      <c r="O1470" s="39"/>
      <c r="P1470" s="36" t="str">
        <f>IF(F1470&lt;&gt;"",IF(I1470=TRUE,"Preços OK na Faixa 13","ERRO Preços na Faixa 13"),"Lançar Preços na Faixa 13")</f>
        <v>Lançar Preços na Faixa 13</v>
      </c>
    </row>
    <row r="1471" spans="1:16" ht="26.25" customHeight="1" thickBot="1">
      <c r="H1471" s="108"/>
      <c r="K1471" s="35"/>
      <c r="L1471" s="35"/>
      <c r="M1471" s="35"/>
      <c r="N1471" s="35"/>
      <c r="O1471" s="35"/>
      <c r="P1471" s="42"/>
    </row>
    <row r="1472" spans="1:16" ht="24" customHeight="1" thickBot="1">
      <c r="A1472" s="120" t="s">
        <v>181</v>
      </c>
      <c r="B1472" s="121"/>
      <c r="C1472" s="121"/>
      <c r="D1472" s="121"/>
      <c r="E1472" s="122"/>
      <c r="F1472" s="122"/>
      <c r="G1472" s="123"/>
      <c r="H1472" s="104"/>
      <c r="K1472" s="145" t="s">
        <v>50</v>
      </c>
      <c r="L1472" s="145"/>
      <c r="M1472" s="145"/>
      <c r="N1472" s="145"/>
      <c r="O1472" s="61"/>
      <c r="P1472" s="147" t="s">
        <v>51</v>
      </c>
    </row>
    <row r="1473" spans="1:16" ht="42" customHeight="1" thickBot="1">
      <c r="A1473" s="124" t="s">
        <v>203</v>
      </c>
      <c r="B1473" s="125"/>
      <c r="C1473" s="125"/>
      <c r="D1473" s="125"/>
      <c r="E1473" s="125"/>
      <c r="F1473" s="125"/>
      <c r="G1473" s="126"/>
      <c r="H1473" s="105"/>
      <c r="K1473" s="145"/>
      <c r="L1473" s="145"/>
      <c r="M1473" s="145"/>
      <c r="N1473" s="145"/>
      <c r="O1473" s="18"/>
      <c r="P1473" s="147"/>
    </row>
    <row r="1474" spans="1:16" ht="13.5" customHeight="1" thickBot="1">
      <c r="A1474" s="127" t="s">
        <v>37</v>
      </c>
      <c r="B1474" s="127" t="s">
        <v>36</v>
      </c>
      <c r="C1474" s="139" t="s">
        <v>45</v>
      </c>
      <c r="D1474" s="140"/>
      <c r="E1474" s="140"/>
      <c r="F1474" s="141"/>
      <c r="G1474" s="133" t="s">
        <v>89</v>
      </c>
      <c r="H1474" s="106"/>
      <c r="K1474" s="145"/>
      <c r="L1474" s="145"/>
      <c r="M1474" s="145"/>
      <c r="N1474" s="145"/>
      <c r="O1474" s="18"/>
      <c r="P1474" s="147"/>
    </row>
    <row r="1475" spans="1:16" ht="13.5" customHeight="1" thickBot="1">
      <c r="A1475" s="128"/>
      <c r="B1475" s="128"/>
      <c r="C1475" s="21" t="s">
        <v>41</v>
      </c>
      <c r="D1475" s="20" t="s">
        <v>42</v>
      </c>
      <c r="E1475" s="82" t="s">
        <v>43</v>
      </c>
      <c r="F1475" s="82" t="s">
        <v>44</v>
      </c>
      <c r="G1475" s="134"/>
      <c r="H1475" s="106"/>
      <c r="K1475" s="145"/>
      <c r="L1475" s="145"/>
      <c r="M1475" s="145"/>
      <c r="N1475" s="145"/>
      <c r="O1475" s="18"/>
      <c r="P1475" s="147"/>
    </row>
    <row r="1476" spans="1:16" ht="26.25" thickBot="1">
      <c r="A1476" s="129"/>
      <c r="B1476" s="129"/>
      <c r="C1476" s="29" t="s">
        <v>46</v>
      </c>
      <c r="D1476" s="92" t="s">
        <v>47</v>
      </c>
      <c r="E1476" s="83" t="s">
        <v>48</v>
      </c>
      <c r="F1476" s="83" t="s">
        <v>49</v>
      </c>
      <c r="G1476" s="135"/>
      <c r="H1476" s="106"/>
      <c r="K1476" s="146"/>
      <c r="L1476" s="146"/>
      <c r="M1476" s="146"/>
      <c r="N1476" s="146"/>
      <c r="O1476" s="32"/>
      <c r="P1476" s="148"/>
    </row>
    <row r="1477" spans="1:16" ht="25.5">
      <c r="A1477" s="8">
        <v>1</v>
      </c>
      <c r="B1477" s="9" t="s">
        <v>1</v>
      </c>
      <c r="C1477" s="19"/>
      <c r="D1477" s="19"/>
      <c r="E1477" s="84"/>
      <c r="F1477" s="84"/>
      <c r="G1477" s="10">
        <f t="shared" ref="G1477:G1489" si="422">SUM(C1477:D1477)</f>
        <v>0</v>
      </c>
      <c r="H1477" s="107"/>
      <c r="K1477" s="40" t="str">
        <f>IF(C1477&lt;&gt;0,IF(AND(C1477&lt;C1458),"Preço Ok Coluna (A) Faixa 1","ERRO Preço Coluna (A) Faixa 1"),"Lançar Preço Coluna (A) Faixa 1")</f>
        <v>Lançar Preço Coluna (A) Faixa 1</v>
      </c>
      <c r="L1477" s="40" t="str">
        <f>IF(D1477&lt;&gt;0,IF(AND(D1477&lt;D1458),"Preço Ok Coluna (B) Faixa 1","ERRO Preço Coluna (B) Faixa 1"),"Lançar Preço Coluna (B) Faixa 1")</f>
        <v>Lançar Preço Coluna (B) Faixa 1</v>
      </c>
      <c r="M1477" s="40" t="str">
        <f>IF(E1477&lt;&gt;0,IF(AND(E1477&lt;E1458),"Preço Ok Coluna (C) Faixa 1","ERRO Preço Coluna (C) Faixa 1"),"Lançar Preço Coluna (C) Faixa 1")</f>
        <v>Lançar Preço Coluna (C) Faixa 1</v>
      </c>
      <c r="N1477" s="40" t="str">
        <f>IF(F1477&lt;&gt;0,IF(AND(F1477&lt;F1458),"Preço Ok Coluna (D) Faixa 1","ERRO Preço Coluna (D) Faixa 1"),"Lançar Preço Coluna (D) Faixa 1")</f>
        <v>Lançar Preço Coluna (D) Faixa 1</v>
      </c>
      <c r="O1477" s="40"/>
      <c r="P1477" s="31" t="str">
        <f>IF(F1477&lt;&gt;"",IF(I1477=TRUE,"Preços OK na Faixa 1","ERRO Preços na Faixa 1"),"Lançar Preços na Faixa 1")</f>
        <v>Lançar Preços na Faixa 1</v>
      </c>
    </row>
    <row r="1478" spans="1:16" ht="25.5">
      <c r="A1478" s="94">
        <v>2</v>
      </c>
      <c r="B1478" s="95" t="s">
        <v>2</v>
      </c>
      <c r="C1478" s="19"/>
      <c r="D1478" s="19"/>
      <c r="E1478" s="84"/>
      <c r="F1478" s="84"/>
      <c r="G1478" s="10">
        <f t="shared" si="422"/>
        <v>0</v>
      </c>
      <c r="H1478" s="107"/>
      <c r="K1478" s="40" t="str">
        <f>IF(C1478&lt;&gt;0,IF(AND(C1478&lt;C1459),"Preço Ok Coluna (A) Faixa 1","ERRO Preço Coluna (A) Faixa 1"),"Lançar Preço Coluna (A) Faixa 1")</f>
        <v>Lançar Preço Coluna (A) Faixa 1</v>
      </c>
      <c r="L1478" s="40" t="str">
        <f>IF(D1478&lt;&gt;0,IF(AND(D1478&lt;D1459),"Preço Ok Coluna (B) Faixa 1","ERRO Preço Coluna (B) Faixa 1"),"Lançar Preço Coluna (B) Faixa 1")</f>
        <v>Lançar Preço Coluna (B) Faixa 1</v>
      </c>
      <c r="M1478" s="40" t="str">
        <f>IF(E1478&lt;&gt;0,IF(AND(E1478&lt;E1459),"Preço Ok Coluna (C) Faixa 1","ERRO Preço Coluna (C) Faixa 1"),"Lançar Preço Coluna (C) Faixa 1")</f>
        <v>Lançar Preço Coluna (C) Faixa 1</v>
      </c>
      <c r="N1478" s="40" t="str">
        <f>IF(F1478&lt;&gt;0,IF(AND(F1478&lt;F1459),"Preço Ok Coluna (D) Faixa 1","ERRO Preço Coluna (D) Faixa 1"),"Lançar Preço Coluna (D) Faixa 1")</f>
        <v>Lançar Preço Coluna (D) Faixa 1</v>
      </c>
      <c r="O1478" s="33"/>
      <c r="P1478" s="31" t="str">
        <f>IF(F1478&lt;&gt;"",IF(I1478=TRUE,"Preços OK na Faixa 2","ERRO Preços na Faixa 2"),"Lançar Preços na Faixa 2")</f>
        <v>Lançar Preços na Faixa 2</v>
      </c>
    </row>
    <row r="1479" spans="1:16" ht="25.5">
      <c r="A1479" s="11">
        <v>3</v>
      </c>
      <c r="B1479" s="12" t="s">
        <v>3</v>
      </c>
      <c r="C1479" s="19"/>
      <c r="D1479" s="19"/>
      <c r="E1479" s="84"/>
      <c r="F1479" s="84"/>
      <c r="G1479" s="10">
        <f t="shared" si="422"/>
        <v>0</v>
      </c>
      <c r="H1479" s="107"/>
      <c r="K1479" s="40" t="str">
        <f t="shared" ref="K1479:K1489" si="423">IF(C1479&lt;&gt;0,IF(AND(C1479&lt;C1460),"Preço Ok Coluna (A) Faixa 1","ERRO Preço Coluna (A) Faixa 1"),"Lançar Preço Coluna (A) Faixa 1")</f>
        <v>Lançar Preço Coluna (A) Faixa 1</v>
      </c>
      <c r="L1479" s="40" t="str">
        <f t="shared" ref="L1479:L1489" si="424">IF(D1479&lt;&gt;0,IF(AND(D1479&lt;D1460),"Preço Ok Coluna (B) Faixa 1","ERRO Preço Coluna (B) Faixa 1"),"Lançar Preço Coluna (B) Faixa 1")</f>
        <v>Lançar Preço Coluna (B) Faixa 1</v>
      </c>
      <c r="M1479" s="40" t="str">
        <f t="shared" ref="M1479:M1489" si="425">IF(E1479&lt;&gt;0,IF(AND(E1479&lt;E1460),"Preço Ok Coluna (C) Faixa 1","ERRO Preço Coluna (C) Faixa 1"),"Lançar Preço Coluna (C) Faixa 1")</f>
        <v>Lançar Preço Coluna (C) Faixa 1</v>
      </c>
      <c r="N1479" s="40" t="str">
        <f t="shared" ref="N1479:N1489" si="426">IF(F1479&lt;&gt;0,IF(AND(F1479&lt;F1460),"Preço Ok Coluna (D) Faixa 1","ERRO Preço Coluna (D) Faixa 1"),"Lançar Preço Coluna (D) Faixa 1")</f>
        <v>Lançar Preço Coluna (D) Faixa 1</v>
      </c>
      <c r="O1479" s="33"/>
      <c r="P1479" s="31" t="str">
        <f>IF(F1479&lt;&gt;"",IF(I1479=TRUE,"Preços OK na Faixa 3","ERRO Preços na Faixa 3"),"Lançar Preços na Faixa 3")</f>
        <v>Lançar Preços na Faixa 3</v>
      </c>
    </row>
    <row r="1480" spans="1:16" ht="25.5">
      <c r="A1480" s="11">
        <v>4</v>
      </c>
      <c r="B1480" s="12" t="s">
        <v>4</v>
      </c>
      <c r="C1480" s="19"/>
      <c r="D1480" s="19"/>
      <c r="E1480" s="84"/>
      <c r="F1480" s="84"/>
      <c r="G1480" s="10">
        <f t="shared" si="422"/>
        <v>0</v>
      </c>
      <c r="H1480" s="107"/>
      <c r="K1480" s="40" t="str">
        <f t="shared" si="423"/>
        <v>Lançar Preço Coluna (A) Faixa 1</v>
      </c>
      <c r="L1480" s="40" t="str">
        <f t="shared" si="424"/>
        <v>Lançar Preço Coluna (B) Faixa 1</v>
      </c>
      <c r="M1480" s="40" t="str">
        <f t="shared" si="425"/>
        <v>Lançar Preço Coluna (C) Faixa 1</v>
      </c>
      <c r="N1480" s="40" t="str">
        <f t="shared" si="426"/>
        <v>Lançar Preço Coluna (D) Faixa 1</v>
      </c>
      <c r="O1480" s="33"/>
      <c r="P1480" s="31" t="str">
        <f>IF(F1480&lt;&gt;"",IF(I1480=TRUE,"Preços OK na Faixa 4","ERRO Preços na Faixa 4"),"Lançar Preços na Faixa 4")</f>
        <v>Lançar Preços na Faixa 4</v>
      </c>
    </row>
    <row r="1481" spans="1:16" ht="25.5">
      <c r="A1481" s="14">
        <v>5</v>
      </c>
      <c r="B1481" s="15" t="s">
        <v>5</v>
      </c>
      <c r="C1481" s="19"/>
      <c r="D1481" s="19"/>
      <c r="E1481" s="84"/>
      <c r="F1481" s="84"/>
      <c r="G1481" s="10">
        <f t="shared" si="422"/>
        <v>0</v>
      </c>
      <c r="H1481" s="107"/>
      <c r="K1481" s="40" t="str">
        <f t="shared" si="423"/>
        <v>Lançar Preço Coluna (A) Faixa 1</v>
      </c>
      <c r="L1481" s="40" t="str">
        <f t="shared" si="424"/>
        <v>Lançar Preço Coluna (B) Faixa 1</v>
      </c>
      <c r="M1481" s="40" t="str">
        <f t="shared" si="425"/>
        <v>Lançar Preço Coluna (C) Faixa 1</v>
      </c>
      <c r="N1481" s="40" t="str">
        <f t="shared" si="426"/>
        <v>Lançar Preço Coluna (D) Faixa 1</v>
      </c>
      <c r="O1481" s="33"/>
      <c r="P1481" s="31" t="str">
        <f>IF(F1481&lt;&gt;"",IF(I1481=TRUE,"Preços OK na Faixa 5","ERRO Preços na Faixa 5"),"Lançar Preços na Faixa 5")</f>
        <v>Lançar Preços na Faixa 5</v>
      </c>
    </row>
    <row r="1482" spans="1:16" ht="25.5">
      <c r="A1482" s="11">
        <v>6</v>
      </c>
      <c r="B1482" s="12" t="s">
        <v>6</v>
      </c>
      <c r="C1482" s="19"/>
      <c r="D1482" s="19"/>
      <c r="E1482" s="84"/>
      <c r="F1482" s="84"/>
      <c r="G1482" s="10">
        <f t="shared" si="422"/>
        <v>0</v>
      </c>
      <c r="H1482" s="107"/>
      <c r="K1482" s="40" t="str">
        <f t="shared" si="423"/>
        <v>Lançar Preço Coluna (A) Faixa 1</v>
      </c>
      <c r="L1482" s="40" t="str">
        <f t="shared" si="424"/>
        <v>Lançar Preço Coluna (B) Faixa 1</v>
      </c>
      <c r="M1482" s="40" t="str">
        <f t="shared" si="425"/>
        <v>Lançar Preço Coluna (C) Faixa 1</v>
      </c>
      <c r="N1482" s="40" t="str">
        <f t="shared" si="426"/>
        <v>Lançar Preço Coluna (D) Faixa 1</v>
      </c>
      <c r="O1482" s="33"/>
      <c r="P1482" s="31" t="str">
        <f>IF(F1482&lt;&gt;"",IF(I1482=TRUE,"Preços OK na Faixa 6","ERRO Preços na Faixa 6"),"Lançar Preços na Faixa 6")</f>
        <v>Lançar Preços na Faixa 6</v>
      </c>
    </row>
    <row r="1483" spans="1:16" ht="25.5">
      <c r="A1483" s="11">
        <v>7</v>
      </c>
      <c r="B1483" s="12" t="s">
        <v>7</v>
      </c>
      <c r="C1483" s="19"/>
      <c r="D1483" s="19"/>
      <c r="E1483" s="84"/>
      <c r="F1483" s="84"/>
      <c r="G1483" s="10">
        <f t="shared" si="422"/>
        <v>0</v>
      </c>
      <c r="H1483" s="107"/>
      <c r="K1483" s="40" t="str">
        <f t="shared" si="423"/>
        <v>Lançar Preço Coluna (A) Faixa 1</v>
      </c>
      <c r="L1483" s="40" t="str">
        <f t="shared" si="424"/>
        <v>Lançar Preço Coluna (B) Faixa 1</v>
      </c>
      <c r="M1483" s="40" t="str">
        <f t="shared" si="425"/>
        <v>Lançar Preço Coluna (C) Faixa 1</v>
      </c>
      <c r="N1483" s="40" t="str">
        <f t="shared" si="426"/>
        <v>Lançar Preço Coluna (D) Faixa 1</v>
      </c>
      <c r="O1483" s="33"/>
      <c r="P1483" s="31" t="str">
        <f>IF(F1483&lt;&gt;"",IF(I1483=TRUE,"Preços OK na Faixa 7","ERRO Preços na Faixa 7"),"Lançar Preços na Faixa 7")</f>
        <v>Lançar Preços na Faixa 7</v>
      </c>
    </row>
    <row r="1484" spans="1:16" ht="25.5">
      <c r="A1484" s="11">
        <v>8</v>
      </c>
      <c r="B1484" s="12" t="s">
        <v>8</v>
      </c>
      <c r="C1484" s="19"/>
      <c r="D1484" s="19"/>
      <c r="E1484" s="84"/>
      <c r="F1484" s="84"/>
      <c r="G1484" s="10">
        <f t="shared" si="422"/>
        <v>0</v>
      </c>
      <c r="H1484" s="107"/>
      <c r="K1484" s="40" t="str">
        <f t="shared" si="423"/>
        <v>Lançar Preço Coluna (A) Faixa 1</v>
      </c>
      <c r="L1484" s="40" t="str">
        <f t="shared" si="424"/>
        <v>Lançar Preço Coluna (B) Faixa 1</v>
      </c>
      <c r="M1484" s="40" t="str">
        <f t="shared" si="425"/>
        <v>Lançar Preço Coluna (C) Faixa 1</v>
      </c>
      <c r="N1484" s="40" t="str">
        <f t="shared" si="426"/>
        <v>Lançar Preço Coluna (D) Faixa 1</v>
      </c>
      <c r="O1484" s="33"/>
      <c r="P1484" s="31" t="str">
        <f>IF(F1484&lt;&gt;"",IF(I1484=TRUE,"Preços OK na Faixa 8","ERRO Preços na Faixa 8"),"Lançar Preços na Faixa 8")</f>
        <v>Lançar Preços na Faixa 8</v>
      </c>
    </row>
    <row r="1485" spans="1:16" ht="25.5">
      <c r="A1485" s="11">
        <v>9</v>
      </c>
      <c r="B1485" s="12" t="s">
        <v>9</v>
      </c>
      <c r="C1485" s="19"/>
      <c r="D1485" s="19"/>
      <c r="E1485" s="84"/>
      <c r="F1485" s="84"/>
      <c r="G1485" s="10">
        <f t="shared" si="422"/>
        <v>0</v>
      </c>
      <c r="H1485" s="107"/>
      <c r="K1485" s="40" t="str">
        <f t="shared" si="423"/>
        <v>Lançar Preço Coluna (A) Faixa 1</v>
      </c>
      <c r="L1485" s="40" t="str">
        <f t="shared" si="424"/>
        <v>Lançar Preço Coluna (B) Faixa 1</v>
      </c>
      <c r="M1485" s="40" t="str">
        <f t="shared" si="425"/>
        <v>Lançar Preço Coluna (C) Faixa 1</v>
      </c>
      <c r="N1485" s="40" t="str">
        <f t="shared" si="426"/>
        <v>Lançar Preço Coluna (D) Faixa 1</v>
      </c>
      <c r="O1485" s="33"/>
      <c r="P1485" s="31" t="str">
        <f>IF(F1485&lt;&gt;"",IF(I1485=TRUE,"Preços OK na Faixa 9","ERRO Preços na Faixa 9"),"Lançar Preços na Faixa 9")</f>
        <v>Lançar Preços na Faixa 9</v>
      </c>
    </row>
    <row r="1486" spans="1:16" ht="25.5">
      <c r="A1486" s="11">
        <v>10</v>
      </c>
      <c r="B1486" s="12" t="s">
        <v>10</v>
      </c>
      <c r="C1486" s="19"/>
      <c r="D1486" s="19"/>
      <c r="E1486" s="84"/>
      <c r="F1486" s="84"/>
      <c r="G1486" s="10">
        <f t="shared" si="422"/>
        <v>0</v>
      </c>
      <c r="H1486" s="107"/>
      <c r="K1486" s="40" t="str">
        <f t="shared" si="423"/>
        <v>Lançar Preço Coluna (A) Faixa 1</v>
      </c>
      <c r="L1486" s="40" t="str">
        <f t="shared" si="424"/>
        <v>Lançar Preço Coluna (B) Faixa 1</v>
      </c>
      <c r="M1486" s="40" t="str">
        <f t="shared" si="425"/>
        <v>Lançar Preço Coluna (C) Faixa 1</v>
      </c>
      <c r="N1486" s="40" t="str">
        <f t="shared" si="426"/>
        <v>Lançar Preço Coluna (D) Faixa 1</v>
      </c>
      <c r="O1486" s="33"/>
      <c r="P1486" s="31" t="str">
        <f>IF(F1486&lt;&gt;"",IF(I1486=TRUE,"Preços OK na Faixa 10","ERRO Preços na Faixa 10"),"Lançar Preços na Faixa 10")</f>
        <v>Lançar Preços na Faixa 10</v>
      </c>
    </row>
    <row r="1487" spans="1:16" ht="25.5">
      <c r="A1487" s="11">
        <v>11</v>
      </c>
      <c r="B1487" s="12" t="s">
        <v>11</v>
      </c>
      <c r="C1487" s="19"/>
      <c r="D1487" s="19"/>
      <c r="E1487" s="84"/>
      <c r="F1487" s="84"/>
      <c r="G1487" s="10">
        <f t="shared" si="422"/>
        <v>0</v>
      </c>
      <c r="H1487" s="107"/>
      <c r="K1487" s="40" t="str">
        <f t="shared" si="423"/>
        <v>Lançar Preço Coluna (A) Faixa 1</v>
      </c>
      <c r="L1487" s="40" t="str">
        <f t="shared" si="424"/>
        <v>Lançar Preço Coluna (B) Faixa 1</v>
      </c>
      <c r="M1487" s="40" t="str">
        <f t="shared" si="425"/>
        <v>Lançar Preço Coluna (C) Faixa 1</v>
      </c>
      <c r="N1487" s="40" t="str">
        <f t="shared" si="426"/>
        <v>Lançar Preço Coluna (D) Faixa 1</v>
      </c>
      <c r="O1487" s="33"/>
      <c r="P1487" s="31" t="str">
        <f>IF(F1487&lt;&gt;"",IF(I1487=TRUE,"Preços OK na Faixa 11","ERRO Preços na Faixa 11"),"Lançar Preços na Faixa 11")</f>
        <v>Lançar Preços na Faixa 11</v>
      </c>
    </row>
    <row r="1488" spans="1:16" ht="25.5">
      <c r="A1488" s="11">
        <v>12</v>
      </c>
      <c r="B1488" s="12" t="s">
        <v>12</v>
      </c>
      <c r="C1488" s="19"/>
      <c r="D1488" s="19"/>
      <c r="E1488" s="84"/>
      <c r="F1488" s="84"/>
      <c r="G1488" s="10">
        <f t="shared" si="422"/>
        <v>0</v>
      </c>
      <c r="H1488" s="107"/>
      <c r="K1488" s="40" t="str">
        <f t="shared" si="423"/>
        <v>Lançar Preço Coluna (A) Faixa 1</v>
      </c>
      <c r="L1488" s="40" t="str">
        <f t="shared" si="424"/>
        <v>Lançar Preço Coluna (B) Faixa 1</v>
      </c>
      <c r="M1488" s="40" t="str">
        <f t="shared" si="425"/>
        <v>Lançar Preço Coluna (C) Faixa 1</v>
      </c>
      <c r="N1488" s="40" t="str">
        <f t="shared" si="426"/>
        <v>Lançar Preço Coluna (D) Faixa 1</v>
      </c>
      <c r="O1488" s="33"/>
      <c r="P1488" s="36" t="str">
        <f>IF(F1488&lt;&gt;"",IF(I1488=TRUE,"Preços OK na Faixa 12","ERRO Preços na Faixa 12"),"Lançar Preços na Faixa 12")</f>
        <v>Lançar Preços na Faixa 12</v>
      </c>
    </row>
    <row r="1489" spans="1:16" ht="26.25" thickBot="1">
      <c r="A1489" s="46">
        <v>13</v>
      </c>
      <c r="B1489" s="47" t="s">
        <v>13</v>
      </c>
      <c r="C1489" s="48"/>
      <c r="D1489" s="48"/>
      <c r="E1489" s="85"/>
      <c r="F1489" s="85"/>
      <c r="G1489" s="49">
        <f t="shared" si="422"/>
        <v>0</v>
      </c>
      <c r="H1489" s="107">
        <f>SUM(G1477:G1489)</f>
        <v>0</v>
      </c>
      <c r="K1489" s="40" t="str">
        <f t="shared" si="423"/>
        <v>Lançar Preço Coluna (A) Faixa 1</v>
      </c>
      <c r="L1489" s="40" t="str">
        <f t="shared" si="424"/>
        <v>Lançar Preço Coluna (B) Faixa 1</v>
      </c>
      <c r="M1489" s="40" t="str">
        <f t="shared" si="425"/>
        <v>Lançar Preço Coluna (C) Faixa 1</v>
      </c>
      <c r="N1489" s="40" t="str">
        <f t="shared" si="426"/>
        <v>Lançar Preço Coluna (D) Faixa 1</v>
      </c>
      <c r="O1489" s="39"/>
      <c r="P1489" s="36" t="str">
        <f>IF(F1489&lt;&gt;"",IF(I1489=TRUE,"Preços OK na Faixa 13","ERRO Preços na Faixa 13"),"Lançar Preços na Faixa 13")</f>
        <v>Lançar Preços na Faixa 13</v>
      </c>
    </row>
    <row r="1490" spans="1:16" ht="13.5" thickBot="1">
      <c r="H1490" s="108"/>
      <c r="K1490" s="35"/>
      <c r="L1490" s="35"/>
      <c r="M1490" s="35"/>
      <c r="N1490" s="35"/>
      <c r="O1490" s="35"/>
      <c r="P1490" s="42"/>
    </row>
    <row r="1491" spans="1:16" ht="24" customHeight="1" thickBot="1">
      <c r="A1491" s="120" t="s">
        <v>182</v>
      </c>
      <c r="B1491" s="121"/>
      <c r="C1491" s="121"/>
      <c r="D1491" s="121"/>
      <c r="E1491" s="122"/>
      <c r="F1491" s="122"/>
      <c r="G1491" s="123"/>
      <c r="H1491" s="104"/>
      <c r="K1491" s="145" t="s">
        <v>50</v>
      </c>
      <c r="L1491" s="145"/>
      <c r="M1491" s="145"/>
      <c r="N1491" s="145"/>
      <c r="O1491" s="61"/>
      <c r="P1491" s="147" t="s">
        <v>51</v>
      </c>
    </row>
    <row r="1492" spans="1:16" ht="42" customHeight="1" thickBot="1">
      <c r="A1492" s="124" t="s">
        <v>205</v>
      </c>
      <c r="B1492" s="125"/>
      <c r="C1492" s="125"/>
      <c r="D1492" s="125"/>
      <c r="E1492" s="125"/>
      <c r="F1492" s="125"/>
      <c r="G1492" s="126"/>
      <c r="H1492" s="105"/>
      <c r="K1492" s="145"/>
      <c r="L1492" s="145"/>
      <c r="M1492" s="145"/>
      <c r="N1492" s="145"/>
      <c r="O1492" s="18"/>
      <c r="P1492" s="147"/>
    </row>
    <row r="1493" spans="1:16" ht="13.5" customHeight="1" thickBot="1">
      <c r="A1493" s="127" t="s">
        <v>37</v>
      </c>
      <c r="B1493" s="127" t="s">
        <v>36</v>
      </c>
      <c r="C1493" s="130" t="s">
        <v>45</v>
      </c>
      <c r="D1493" s="131"/>
      <c r="E1493" s="131"/>
      <c r="F1493" s="132"/>
      <c r="G1493" s="136" t="s">
        <v>230</v>
      </c>
      <c r="H1493" s="106"/>
      <c r="K1493" s="145"/>
      <c r="L1493" s="145"/>
      <c r="M1493" s="145"/>
      <c r="N1493" s="145"/>
      <c r="O1493" s="18"/>
      <c r="P1493" s="147"/>
    </row>
    <row r="1494" spans="1:16" ht="13.5" customHeight="1" thickBot="1">
      <c r="A1494" s="128"/>
      <c r="B1494" s="128"/>
      <c r="C1494" s="21" t="s">
        <v>41</v>
      </c>
      <c r="D1494" s="20" t="s">
        <v>42</v>
      </c>
      <c r="E1494" s="82" t="s">
        <v>43</v>
      </c>
      <c r="F1494" s="82" t="s">
        <v>44</v>
      </c>
      <c r="G1494" s="137"/>
      <c r="H1494" s="106"/>
      <c r="K1494" s="145"/>
      <c r="L1494" s="145"/>
      <c r="M1494" s="145"/>
      <c r="N1494" s="145"/>
      <c r="O1494" s="18"/>
      <c r="P1494" s="147"/>
    </row>
    <row r="1495" spans="1:16" ht="26.25" thickBot="1">
      <c r="A1495" s="129"/>
      <c r="B1495" s="129"/>
      <c r="C1495" s="29" t="s">
        <v>46</v>
      </c>
      <c r="D1495" s="78" t="s">
        <v>47</v>
      </c>
      <c r="E1495" s="83" t="s">
        <v>48</v>
      </c>
      <c r="F1495" s="83" t="s">
        <v>49</v>
      </c>
      <c r="G1495" s="138"/>
      <c r="H1495" s="106"/>
      <c r="K1495" s="146"/>
      <c r="L1495" s="146"/>
      <c r="M1495" s="146"/>
      <c r="N1495" s="146"/>
      <c r="O1495" s="32"/>
      <c r="P1495" s="148"/>
    </row>
    <row r="1496" spans="1:16" ht="25.5">
      <c r="A1496" s="8">
        <v>1</v>
      </c>
      <c r="B1496" s="9" t="s">
        <v>1</v>
      </c>
      <c r="C1496" s="19"/>
      <c r="D1496" s="19"/>
      <c r="E1496" s="84"/>
      <c r="F1496" s="84"/>
      <c r="G1496" s="10">
        <f t="shared" ref="G1496:G1508" si="427">SUM(C1496:D1496)</f>
        <v>0</v>
      </c>
      <c r="H1496" s="107"/>
      <c r="K1496" s="40" t="str">
        <f>IF(C1496&lt;&gt;0,IF(AND(C1496&lt;C1477),"Preço Ok Coluna (A) Faixa 1","ERRO Preço Coluna (A) Faixa 1"),"Lançar Preço Coluna (A) Faixa 1")</f>
        <v>Lançar Preço Coluna (A) Faixa 1</v>
      </c>
      <c r="L1496" s="40" t="str">
        <f>IF(D1496&lt;&gt;0,IF(AND(D1496&lt;D1477),"Preço Ok Coluna (B) Faixa 1","ERRO Preço Coluna (B) Faixa 1"),"Lançar Preço Coluna (B) Faixa 1")</f>
        <v>Lançar Preço Coluna (B) Faixa 1</v>
      </c>
      <c r="M1496" s="40" t="str">
        <f>IF(E1496&lt;&gt;0,IF(AND(E1496&lt;E1477),"Preço Ok Coluna (C) Faixa 1","ERRO Preço Coluna (C) Faixa 1"),"Lançar Preço Coluna (C) Faixa 1")</f>
        <v>Lançar Preço Coluna (C) Faixa 1</v>
      </c>
      <c r="N1496" s="40" t="str">
        <f>IF(F1496&lt;&gt;0,IF(AND(F1496&lt;F1477),"Preço Ok Coluna (D) Faixa 1","ERRO Preço Coluna (D) Faixa 1"),"Lançar Preço Coluna (D) Faixa 1")</f>
        <v>Lançar Preço Coluna (D) Faixa 1</v>
      </c>
      <c r="O1496" s="40"/>
      <c r="P1496" s="31" t="str">
        <f>IF(F1496&lt;&gt;"",IF(I1496=TRUE,"Preços OK na Faixa 1","ERRO Preços na Faixa 1"),"Lançar Preços na Faixa 1")</f>
        <v>Lançar Preços na Faixa 1</v>
      </c>
    </row>
    <row r="1497" spans="1:16" ht="25.5">
      <c r="A1497" s="94">
        <v>2</v>
      </c>
      <c r="B1497" s="95" t="s">
        <v>2</v>
      </c>
      <c r="C1497" s="19"/>
      <c r="D1497" s="19"/>
      <c r="E1497" s="84"/>
      <c r="F1497" s="84"/>
      <c r="G1497" s="10">
        <f t="shared" si="427"/>
        <v>0</v>
      </c>
      <c r="H1497" s="107"/>
      <c r="K1497" s="40" t="str">
        <f>IF(C1497&lt;&gt;0,IF(AND(C1497&lt;C1478),"Preço Ok Coluna (A) Faixa 1","ERRO Preço Coluna (A) Faixa 1"),"Lançar Preço Coluna (A) Faixa 1")</f>
        <v>Lançar Preço Coluna (A) Faixa 1</v>
      </c>
      <c r="L1497" s="40" t="str">
        <f>IF(D1497&lt;&gt;0,IF(AND(D1497&lt;D1478),"Preço Ok Coluna (B) Faixa 1","ERRO Preço Coluna (B) Faixa 1"),"Lançar Preço Coluna (B) Faixa 1")</f>
        <v>Lançar Preço Coluna (B) Faixa 1</v>
      </c>
      <c r="M1497" s="40" t="str">
        <f>IF(E1497&lt;&gt;0,IF(AND(E1497&lt;E1478),"Preço Ok Coluna (C) Faixa 1","ERRO Preço Coluna (C) Faixa 1"),"Lançar Preço Coluna (C) Faixa 1")</f>
        <v>Lançar Preço Coluna (C) Faixa 1</v>
      </c>
      <c r="N1497" s="40" t="str">
        <f>IF(F1497&lt;&gt;0,IF(AND(F1497&lt;F1478),"Preço Ok Coluna (D) Faixa 1","ERRO Preço Coluna (D) Faixa 1"),"Lançar Preço Coluna (D) Faixa 1")</f>
        <v>Lançar Preço Coluna (D) Faixa 1</v>
      </c>
      <c r="O1497" s="33"/>
      <c r="P1497" s="31" t="str">
        <f>IF(F1497&lt;&gt;"",IF(I1497=TRUE,"Preços OK na Faixa 2","ERRO Preços na Faixa 2"),"Lançar Preços na Faixa 2")</f>
        <v>Lançar Preços na Faixa 2</v>
      </c>
    </row>
    <row r="1498" spans="1:16" ht="25.5">
      <c r="A1498" s="11">
        <v>3</v>
      </c>
      <c r="B1498" s="12" t="s">
        <v>3</v>
      </c>
      <c r="C1498" s="19"/>
      <c r="D1498" s="19"/>
      <c r="E1498" s="84"/>
      <c r="F1498" s="84"/>
      <c r="G1498" s="10">
        <f t="shared" si="427"/>
        <v>0</v>
      </c>
      <c r="H1498" s="107"/>
      <c r="K1498" s="40" t="str">
        <f t="shared" ref="K1498:K1508" si="428">IF(C1498&lt;&gt;0,IF(AND(C1498&lt;C1479),"Preço Ok Coluna (A) Faixa 1","ERRO Preço Coluna (A) Faixa 1"),"Lançar Preço Coluna (A) Faixa 1")</f>
        <v>Lançar Preço Coluna (A) Faixa 1</v>
      </c>
      <c r="L1498" s="40" t="str">
        <f t="shared" ref="L1498:L1508" si="429">IF(D1498&lt;&gt;0,IF(AND(D1498&lt;D1479),"Preço Ok Coluna (B) Faixa 1","ERRO Preço Coluna (B) Faixa 1"),"Lançar Preço Coluna (B) Faixa 1")</f>
        <v>Lançar Preço Coluna (B) Faixa 1</v>
      </c>
      <c r="M1498" s="40" t="str">
        <f t="shared" ref="M1498:M1508" si="430">IF(E1498&lt;&gt;0,IF(AND(E1498&lt;E1479),"Preço Ok Coluna (C) Faixa 1","ERRO Preço Coluna (C) Faixa 1"),"Lançar Preço Coluna (C) Faixa 1")</f>
        <v>Lançar Preço Coluna (C) Faixa 1</v>
      </c>
      <c r="N1498" s="40" t="str">
        <f t="shared" ref="N1498:N1508" si="431">IF(F1498&lt;&gt;0,IF(AND(F1498&lt;F1479),"Preço Ok Coluna (D) Faixa 1","ERRO Preço Coluna (D) Faixa 1"),"Lançar Preço Coluna (D) Faixa 1")</f>
        <v>Lançar Preço Coluna (D) Faixa 1</v>
      </c>
      <c r="O1498" s="33"/>
      <c r="P1498" s="31" t="str">
        <f>IF(F1498&lt;&gt;"",IF(I1498=TRUE,"Preços OK na Faixa 3","ERRO Preços na Faixa 3"),"Lançar Preços na Faixa 3")</f>
        <v>Lançar Preços na Faixa 3</v>
      </c>
    </row>
    <row r="1499" spans="1:16" ht="25.5">
      <c r="A1499" s="11">
        <v>4</v>
      </c>
      <c r="B1499" s="12" t="s">
        <v>4</v>
      </c>
      <c r="C1499" s="19"/>
      <c r="D1499" s="19"/>
      <c r="E1499" s="84"/>
      <c r="F1499" s="84"/>
      <c r="G1499" s="10">
        <f t="shared" si="427"/>
        <v>0</v>
      </c>
      <c r="H1499" s="107"/>
      <c r="K1499" s="40" t="str">
        <f t="shared" si="428"/>
        <v>Lançar Preço Coluna (A) Faixa 1</v>
      </c>
      <c r="L1499" s="40" t="str">
        <f t="shared" si="429"/>
        <v>Lançar Preço Coluna (B) Faixa 1</v>
      </c>
      <c r="M1499" s="40" t="str">
        <f t="shared" si="430"/>
        <v>Lançar Preço Coluna (C) Faixa 1</v>
      </c>
      <c r="N1499" s="40" t="str">
        <f t="shared" si="431"/>
        <v>Lançar Preço Coluna (D) Faixa 1</v>
      </c>
      <c r="O1499" s="33"/>
      <c r="P1499" s="31" t="str">
        <f>IF(F1499&lt;&gt;"",IF(I1499=TRUE,"Preços OK na Faixa 4","ERRO Preços na Faixa 4"),"Lançar Preços na Faixa 4")</f>
        <v>Lançar Preços na Faixa 4</v>
      </c>
    </row>
    <row r="1500" spans="1:16" ht="25.5">
      <c r="A1500" s="14">
        <v>5</v>
      </c>
      <c r="B1500" s="15" t="s">
        <v>5</v>
      </c>
      <c r="C1500" s="19"/>
      <c r="D1500" s="19"/>
      <c r="E1500" s="84"/>
      <c r="F1500" s="84"/>
      <c r="G1500" s="10">
        <f t="shared" si="427"/>
        <v>0</v>
      </c>
      <c r="H1500" s="107"/>
      <c r="K1500" s="40" t="str">
        <f t="shared" si="428"/>
        <v>Lançar Preço Coluna (A) Faixa 1</v>
      </c>
      <c r="L1500" s="40" t="str">
        <f t="shared" si="429"/>
        <v>Lançar Preço Coluna (B) Faixa 1</v>
      </c>
      <c r="M1500" s="40" t="str">
        <f t="shared" si="430"/>
        <v>Lançar Preço Coluna (C) Faixa 1</v>
      </c>
      <c r="N1500" s="40" t="str">
        <f t="shared" si="431"/>
        <v>Lançar Preço Coluna (D) Faixa 1</v>
      </c>
      <c r="O1500" s="33"/>
      <c r="P1500" s="31" t="str">
        <f>IF(F1500&lt;&gt;"",IF(I1500=TRUE,"Preços OK na Faixa 5","ERRO Preços na Faixa 5"),"Lançar Preços na Faixa 5")</f>
        <v>Lançar Preços na Faixa 5</v>
      </c>
    </row>
    <row r="1501" spans="1:16" ht="25.5">
      <c r="A1501" s="11">
        <v>6</v>
      </c>
      <c r="B1501" s="12" t="s">
        <v>6</v>
      </c>
      <c r="C1501" s="19"/>
      <c r="D1501" s="19"/>
      <c r="E1501" s="84"/>
      <c r="F1501" s="84"/>
      <c r="G1501" s="10">
        <f t="shared" si="427"/>
        <v>0</v>
      </c>
      <c r="H1501" s="107"/>
      <c r="K1501" s="40" t="str">
        <f t="shared" si="428"/>
        <v>Lançar Preço Coluna (A) Faixa 1</v>
      </c>
      <c r="L1501" s="40" t="str">
        <f t="shared" si="429"/>
        <v>Lançar Preço Coluna (B) Faixa 1</v>
      </c>
      <c r="M1501" s="40" t="str">
        <f t="shared" si="430"/>
        <v>Lançar Preço Coluna (C) Faixa 1</v>
      </c>
      <c r="N1501" s="40" t="str">
        <f t="shared" si="431"/>
        <v>Lançar Preço Coluna (D) Faixa 1</v>
      </c>
      <c r="O1501" s="33"/>
      <c r="P1501" s="31" t="str">
        <f>IF(F1501&lt;&gt;"",IF(I1501=TRUE,"Preços OK na Faixa 6","ERRO Preços na Faixa 6"),"Lançar Preços na Faixa 6")</f>
        <v>Lançar Preços na Faixa 6</v>
      </c>
    </row>
    <row r="1502" spans="1:16" ht="25.5">
      <c r="A1502" s="11">
        <v>7</v>
      </c>
      <c r="B1502" s="12" t="s">
        <v>7</v>
      </c>
      <c r="C1502" s="19"/>
      <c r="D1502" s="19"/>
      <c r="E1502" s="84"/>
      <c r="F1502" s="84"/>
      <c r="G1502" s="10">
        <f t="shared" si="427"/>
        <v>0</v>
      </c>
      <c r="H1502" s="107"/>
      <c r="K1502" s="40" t="str">
        <f t="shared" si="428"/>
        <v>Lançar Preço Coluna (A) Faixa 1</v>
      </c>
      <c r="L1502" s="40" t="str">
        <f t="shared" si="429"/>
        <v>Lançar Preço Coluna (B) Faixa 1</v>
      </c>
      <c r="M1502" s="40" t="str">
        <f t="shared" si="430"/>
        <v>Lançar Preço Coluna (C) Faixa 1</v>
      </c>
      <c r="N1502" s="40" t="str">
        <f t="shared" si="431"/>
        <v>Lançar Preço Coluna (D) Faixa 1</v>
      </c>
      <c r="O1502" s="33"/>
      <c r="P1502" s="31" t="str">
        <f>IF(F1502&lt;&gt;"",IF(I1502=TRUE,"Preços OK na Faixa 7","ERRO Preços na Faixa 7"),"Lançar Preços na Faixa 7")</f>
        <v>Lançar Preços na Faixa 7</v>
      </c>
    </row>
    <row r="1503" spans="1:16" ht="25.5">
      <c r="A1503" s="11">
        <v>8</v>
      </c>
      <c r="B1503" s="12" t="s">
        <v>8</v>
      </c>
      <c r="C1503" s="19"/>
      <c r="D1503" s="19"/>
      <c r="E1503" s="84"/>
      <c r="F1503" s="84"/>
      <c r="G1503" s="10">
        <f t="shared" si="427"/>
        <v>0</v>
      </c>
      <c r="H1503" s="107"/>
      <c r="K1503" s="40" t="str">
        <f t="shared" si="428"/>
        <v>Lançar Preço Coluna (A) Faixa 1</v>
      </c>
      <c r="L1503" s="40" t="str">
        <f t="shared" si="429"/>
        <v>Lançar Preço Coluna (B) Faixa 1</v>
      </c>
      <c r="M1503" s="40" t="str">
        <f t="shared" si="430"/>
        <v>Lançar Preço Coluna (C) Faixa 1</v>
      </c>
      <c r="N1503" s="40" t="str">
        <f t="shared" si="431"/>
        <v>Lançar Preço Coluna (D) Faixa 1</v>
      </c>
      <c r="O1503" s="33"/>
      <c r="P1503" s="31" t="str">
        <f>IF(F1503&lt;&gt;"",IF(I1503=TRUE,"Preços OK na Faixa 8","ERRO Preços na Faixa 8"),"Lançar Preços na Faixa 8")</f>
        <v>Lançar Preços na Faixa 8</v>
      </c>
    </row>
    <row r="1504" spans="1:16" ht="25.5">
      <c r="A1504" s="11">
        <v>9</v>
      </c>
      <c r="B1504" s="12" t="s">
        <v>9</v>
      </c>
      <c r="C1504" s="19"/>
      <c r="D1504" s="19"/>
      <c r="E1504" s="84"/>
      <c r="F1504" s="84"/>
      <c r="G1504" s="10">
        <f t="shared" si="427"/>
        <v>0</v>
      </c>
      <c r="H1504" s="107"/>
      <c r="K1504" s="40" t="str">
        <f t="shared" si="428"/>
        <v>Lançar Preço Coluna (A) Faixa 1</v>
      </c>
      <c r="L1504" s="40" t="str">
        <f t="shared" si="429"/>
        <v>Lançar Preço Coluna (B) Faixa 1</v>
      </c>
      <c r="M1504" s="40" t="str">
        <f t="shared" si="430"/>
        <v>Lançar Preço Coluna (C) Faixa 1</v>
      </c>
      <c r="N1504" s="40" t="str">
        <f t="shared" si="431"/>
        <v>Lançar Preço Coluna (D) Faixa 1</v>
      </c>
      <c r="O1504" s="33"/>
      <c r="P1504" s="31" t="str">
        <f>IF(F1504&lt;&gt;"",IF(I1504=TRUE,"Preços OK na Faixa 9","ERRO Preços na Faixa 9"),"Lançar Preços na Faixa 9")</f>
        <v>Lançar Preços na Faixa 9</v>
      </c>
    </row>
    <row r="1505" spans="1:16" ht="25.5">
      <c r="A1505" s="11">
        <v>10</v>
      </c>
      <c r="B1505" s="12" t="s">
        <v>10</v>
      </c>
      <c r="C1505" s="19"/>
      <c r="D1505" s="19"/>
      <c r="E1505" s="84"/>
      <c r="F1505" s="84"/>
      <c r="G1505" s="10">
        <f t="shared" si="427"/>
        <v>0</v>
      </c>
      <c r="H1505" s="107"/>
      <c r="K1505" s="40" t="str">
        <f t="shared" si="428"/>
        <v>Lançar Preço Coluna (A) Faixa 1</v>
      </c>
      <c r="L1505" s="40" t="str">
        <f t="shared" si="429"/>
        <v>Lançar Preço Coluna (B) Faixa 1</v>
      </c>
      <c r="M1505" s="40" t="str">
        <f t="shared" si="430"/>
        <v>Lançar Preço Coluna (C) Faixa 1</v>
      </c>
      <c r="N1505" s="40" t="str">
        <f t="shared" si="431"/>
        <v>Lançar Preço Coluna (D) Faixa 1</v>
      </c>
      <c r="O1505" s="33"/>
      <c r="P1505" s="31" t="str">
        <f>IF(F1505&lt;&gt;"",IF(I1505=TRUE,"Preços OK na Faixa 10","ERRO Preços na Faixa 10"),"Lançar Preços na Faixa 10")</f>
        <v>Lançar Preços na Faixa 10</v>
      </c>
    </row>
    <row r="1506" spans="1:16" ht="25.5">
      <c r="A1506" s="11">
        <v>11</v>
      </c>
      <c r="B1506" s="12" t="s">
        <v>11</v>
      </c>
      <c r="C1506" s="19"/>
      <c r="D1506" s="19"/>
      <c r="E1506" s="84"/>
      <c r="F1506" s="84"/>
      <c r="G1506" s="10">
        <f t="shared" si="427"/>
        <v>0</v>
      </c>
      <c r="H1506" s="107"/>
      <c r="K1506" s="40" t="str">
        <f t="shared" si="428"/>
        <v>Lançar Preço Coluna (A) Faixa 1</v>
      </c>
      <c r="L1506" s="40" t="str">
        <f t="shared" si="429"/>
        <v>Lançar Preço Coluna (B) Faixa 1</v>
      </c>
      <c r="M1506" s="40" t="str">
        <f t="shared" si="430"/>
        <v>Lançar Preço Coluna (C) Faixa 1</v>
      </c>
      <c r="N1506" s="40" t="str">
        <f t="shared" si="431"/>
        <v>Lançar Preço Coluna (D) Faixa 1</v>
      </c>
      <c r="O1506" s="33"/>
      <c r="P1506" s="31" t="str">
        <f>IF(F1506&lt;&gt;"",IF(I1506=TRUE,"Preços OK na Faixa 11","ERRO Preços na Faixa 11"),"Lançar Preços na Faixa 11")</f>
        <v>Lançar Preços na Faixa 11</v>
      </c>
    </row>
    <row r="1507" spans="1:16" ht="25.5">
      <c r="A1507" s="11">
        <v>12</v>
      </c>
      <c r="B1507" s="12" t="s">
        <v>12</v>
      </c>
      <c r="C1507" s="19"/>
      <c r="D1507" s="19"/>
      <c r="E1507" s="84"/>
      <c r="F1507" s="84"/>
      <c r="G1507" s="10">
        <f t="shared" si="427"/>
        <v>0</v>
      </c>
      <c r="H1507" s="107"/>
      <c r="K1507" s="40" t="str">
        <f t="shared" si="428"/>
        <v>Lançar Preço Coluna (A) Faixa 1</v>
      </c>
      <c r="L1507" s="40" t="str">
        <f t="shared" si="429"/>
        <v>Lançar Preço Coluna (B) Faixa 1</v>
      </c>
      <c r="M1507" s="40" t="str">
        <f t="shared" si="430"/>
        <v>Lançar Preço Coluna (C) Faixa 1</v>
      </c>
      <c r="N1507" s="40" t="str">
        <f t="shared" si="431"/>
        <v>Lançar Preço Coluna (D) Faixa 1</v>
      </c>
      <c r="O1507" s="33"/>
      <c r="P1507" s="36" t="str">
        <f>IF(F1507&lt;&gt;"",IF(I1507=TRUE,"Preços OK na Faixa 12","ERRO Preços na Faixa 12"),"Lançar Preços na Faixa 12")</f>
        <v>Lançar Preços na Faixa 12</v>
      </c>
    </row>
    <row r="1508" spans="1:16" ht="26.25" thickBot="1">
      <c r="A1508" s="46">
        <v>13</v>
      </c>
      <c r="B1508" s="47" t="s">
        <v>13</v>
      </c>
      <c r="C1508" s="48"/>
      <c r="D1508" s="48"/>
      <c r="E1508" s="85"/>
      <c r="F1508" s="85"/>
      <c r="G1508" s="49">
        <f t="shared" si="427"/>
        <v>0</v>
      </c>
      <c r="H1508" s="107">
        <f>SUM(G1496:G1508)</f>
        <v>0</v>
      </c>
      <c r="K1508" s="40" t="str">
        <f t="shared" si="428"/>
        <v>Lançar Preço Coluna (A) Faixa 1</v>
      </c>
      <c r="L1508" s="40" t="str">
        <f t="shared" si="429"/>
        <v>Lançar Preço Coluna (B) Faixa 1</v>
      </c>
      <c r="M1508" s="40" t="str">
        <f t="shared" si="430"/>
        <v>Lançar Preço Coluna (C) Faixa 1</v>
      </c>
      <c r="N1508" s="40" t="str">
        <f t="shared" si="431"/>
        <v>Lançar Preço Coluna (D) Faixa 1</v>
      </c>
      <c r="O1508" s="39"/>
      <c r="P1508" s="36" t="str">
        <f>IF(F1508&lt;&gt;"",IF(I1508=TRUE,"Preços OK na Faixa 13","ERRO Preços na Faixa 13"),"Lançar Preços na Faixa 13")</f>
        <v>Lançar Preços na Faixa 13</v>
      </c>
    </row>
    <row r="1509" spans="1:16" ht="27.75" customHeight="1" thickBot="1"/>
    <row r="1510" spans="1:16" ht="24" thickBot="1">
      <c r="A1510" s="120" t="s">
        <v>183</v>
      </c>
      <c r="B1510" s="121"/>
      <c r="C1510" s="121"/>
      <c r="D1510" s="121"/>
      <c r="E1510" s="122"/>
      <c r="F1510" s="122"/>
      <c r="G1510" s="123"/>
      <c r="H1510" s="65"/>
      <c r="K1510" s="145" t="s">
        <v>50</v>
      </c>
      <c r="L1510" s="145"/>
      <c r="M1510" s="145"/>
      <c r="N1510" s="145"/>
      <c r="O1510" s="61"/>
      <c r="P1510" s="147" t="s">
        <v>51</v>
      </c>
    </row>
    <row r="1511" spans="1:16" ht="31.5" customHeight="1" thickBot="1">
      <c r="A1511" s="124" t="s">
        <v>206</v>
      </c>
      <c r="B1511" s="125"/>
      <c r="C1511" s="125"/>
      <c r="D1511" s="125"/>
      <c r="E1511" s="125"/>
      <c r="F1511" s="125"/>
      <c r="G1511" s="126"/>
      <c r="H1511" s="35"/>
      <c r="K1511" s="145"/>
      <c r="L1511" s="145"/>
      <c r="M1511" s="145"/>
      <c r="N1511" s="145"/>
      <c r="O1511" s="18"/>
      <c r="P1511" s="147"/>
    </row>
    <row r="1512" spans="1:16" ht="13.5" thickBot="1">
      <c r="A1512" s="127" t="s">
        <v>37</v>
      </c>
      <c r="B1512" s="127" t="s">
        <v>36</v>
      </c>
      <c r="C1512" s="130" t="s">
        <v>186</v>
      </c>
      <c r="D1512" s="131"/>
      <c r="E1512" s="131"/>
      <c r="F1512" s="132"/>
      <c r="G1512" s="133" t="s">
        <v>89</v>
      </c>
      <c r="H1512" s="54"/>
      <c r="K1512" s="145"/>
      <c r="L1512" s="145"/>
      <c r="M1512" s="145"/>
      <c r="N1512" s="145"/>
      <c r="O1512" s="18"/>
      <c r="P1512" s="147"/>
    </row>
    <row r="1513" spans="1:16" ht="13.5" thickBot="1">
      <c r="A1513" s="128"/>
      <c r="B1513" s="128"/>
      <c r="C1513" s="21" t="s">
        <v>41</v>
      </c>
      <c r="D1513" s="20" t="s">
        <v>42</v>
      </c>
      <c r="E1513" s="82" t="s">
        <v>43</v>
      </c>
      <c r="F1513" s="82" t="s">
        <v>44</v>
      </c>
      <c r="G1513" s="134"/>
      <c r="H1513" s="54"/>
      <c r="K1513" s="145"/>
      <c r="L1513" s="145"/>
      <c r="M1513" s="145"/>
      <c r="N1513" s="145"/>
      <c r="O1513" s="18"/>
      <c r="P1513" s="147"/>
    </row>
    <row r="1514" spans="1:16" ht="26.25" thickBot="1">
      <c r="A1514" s="129"/>
      <c r="B1514" s="129"/>
      <c r="C1514" s="29" t="s">
        <v>46</v>
      </c>
      <c r="D1514" s="78" t="s">
        <v>47</v>
      </c>
      <c r="E1514" s="83" t="s">
        <v>48</v>
      </c>
      <c r="F1514" s="83" t="s">
        <v>49</v>
      </c>
      <c r="G1514" s="135"/>
      <c r="H1514" s="54"/>
      <c r="K1514" s="146"/>
      <c r="L1514" s="146"/>
      <c r="M1514" s="146"/>
      <c r="N1514" s="146"/>
      <c r="O1514" s="32"/>
      <c r="P1514" s="148"/>
    </row>
    <row r="1515" spans="1:16" ht="25.5">
      <c r="A1515" s="8">
        <v>1</v>
      </c>
      <c r="B1515" s="9" t="s">
        <v>1</v>
      </c>
      <c r="C1515" s="19"/>
      <c r="D1515" s="19"/>
      <c r="E1515" s="84"/>
      <c r="F1515" s="84"/>
      <c r="G1515" s="10">
        <f t="shared" ref="G1515:G1527" si="432">SUM(C1515:D1515)</f>
        <v>0</v>
      </c>
      <c r="H1515" s="75"/>
      <c r="K1515" s="33" t="str">
        <f>IF(C1515&lt;&gt;0,"Preço OK Coluna (A) Faixa 1","Lançar Preço Coluna (A) Faixa 1")</f>
        <v>Lançar Preço Coluna (A) Faixa 1</v>
      </c>
      <c r="L1515" s="33" t="str">
        <f>IF(D1515&lt;&gt;0,"Preço OK Coluna (B) Faixa 1","Lançar Preço Coluna (B) Faixa 1")</f>
        <v>Lançar Preço Coluna (B) Faixa 1</v>
      </c>
      <c r="M1515" s="33" t="str">
        <f>IF(E1515&lt;&gt;0,"Preço OK Coluna (C) Faixa 1","Lançar Preço Coluna (C) Faixa 1")</f>
        <v>Lançar Preço Coluna (C) Faixa 1</v>
      </c>
      <c r="N1515" s="33" t="str">
        <f>IF(F1515&lt;&gt;0,"Preço OK Coluna (D) Faixa 1","Lançar Preço Coluna (D) Faixa 1")</f>
        <v>Lançar Preço Coluna (D) Faixa 1</v>
      </c>
      <c r="O1515" s="40"/>
      <c r="P1515" s="41" t="str">
        <f t="shared" ref="P1515:P1527" si="433">IF(F1515&lt;&gt;"",IF(I1515=TRUE,"Preços OK na Faixa 13","ERRO Preços na Faixa 13"),"Lançar Preços na Faixa 13")</f>
        <v>Lançar Preços na Faixa 13</v>
      </c>
    </row>
    <row r="1516" spans="1:16" ht="25.5">
      <c r="A1516" s="94">
        <v>2</v>
      </c>
      <c r="B1516" s="95" t="s">
        <v>2</v>
      </c>
      <c r="C1516" s="19"/>
      <c r="D1516" s="19"/>
      <c r="E1516" s="84"/>
      <c r="F1516" s="84"/>
      <c r="G1516" s="10">
        <f t="shared" si="432"/>
        <v>0</v>
      </c>
      <c r="H1516" s="75"/>
      <c r="K1516" s="33" t="str">
        <f t="shared" ref="K1516:K1527" si="434">IF(C1516&lt;&gt;0,IF(AND(C1516&lt;C1515),"Preço Ok Coluna (A) Faixa 13","ERRO Preço Coluna (A) Faixa 13"),"Lançar Preço Coluna (A) Faixa 13")</f>
        <v>Lançar Preço Coluna (A) Faixa 13</v>
      </c>
      <c r="L1516" s="33" t="str">
        <f t="shared" ref="L1516:L1527" si="435">IF(D1516&lt;&gt;0,IF(AND(D1516&lt;D1515),"Preço Ok Coluna (B) Faixa 12","ERRO Preço Coluna (B) Faixa 12"),"Lançar Preço Coluna (B) Faixa 12")</f>
        <v>Lançar Preço Coluna (B) Faixa 12</v>
      </c>
      <c r="M1516" s="33" t="str">
        <f t="shared" ref="M1516:M1527" si="436">IF(E1516&lt;&gt;0,IF(AND(E1516&lt;E1515),"Preço Ok Coluna (C) Faixa 12","ERRO Preço Coluna (C) Faixa 12"),"Lançar Preço Coluna (C) Faixa 12")</f>
        <v>Lançar Preço Coluna (C) Faixa 12</v>
      </c>
      <c r="N1516" s="33" t="str">
        <f t="shared" ref="N1516:N1527" si="437">IF(F1516&lt;&gt;0,IF(AND(F1516&lt;F1515),"Preço Ok Coluna (D) Faixa 12","ERRO Preço Coluna (D) Faixa 12"),"Lançar Preço Coluna (D) Faixa 12")</f>
        <v>Lançar Preço Coluna (D) Faixa 12</v>
      </c>
      <c r="O1516" s="33"/>
      <c r="P1516" s="31" t="str">
        <f t="shared" si="433"/>
        <v>Lançar Preços na Faixa 13</v>
      </c>
    </row>
    <row r="1517" spans="1:16" ht="25.5">
      <c r="A1517" s="11">
        <v>3</v>
      </c>
      <c r="B1517" s="12" t="s">
        <v>3</v>
      </c>
      <c r="C1517" s="19"/>
      <c r="D1517" s="19"/>
      <c r="E1517" s="84"/>
      <c r="F1517" s="84"/>
      <c r="G1517" s="10">
        <f t="shared" si="432"/>
        <v>0</v>
      </c>
      <c r="H1517" s="75"/>
      <c r="K1517" s="33" t="str">
        <f t="shared" si="434"/>
        <v>Lançar Preço Coluna (A) Faixa 13</v>
      </c>
      <c r="L1517" s="33" t="str">
        <f t="shared" si="435"/>
        <v>Lançar Preço Coluna (B) Faixa 12</v>
      </c>
      <c r="M1517" s="33" t="str">
        <f t="shared" si="436"/>
        <v>Lançar Preço Coluna (C) Faixa 12</v>
      </c>
      <c r="N1517" s="33" t="str">
        <f t="shared" si="437"/>
        <v>Lançar Preço Coluna (D) Faixa 12</v>
      </c>
      <c r="O1517" s="33"/>
      <c r="P1517" s="31" t="str">
        <f t="shared" si="433"/>
        <v>Lançar Preços na Faixa 13</v>
      </c>
    </row>
    <row r="1518" spans="1:16" ht="25.5">
      <c r="A1518" s="11">
        <v>4</v>
      </c>
      <c r="B1518" s="12" t="s">
        <v>4</v>
      </c>
      <c r="C1518" s="19"/>
      <c r="D1518" s="19"/>
      <c r="E1518" s="84"/>
      <c r="F1518" s="84"/>
      <c r="G1518" s="10">
        <f t="shared" si="432"/>
        <v>0</v>
      </c>
      <c r="H1518" s="75"/>
      <c r="K1518" s="33" t="str">
        <f t="shared" si="434"/>
        <v>Lançar Preço Coluna (A) Faixa 13</v>
      </c>
      <c r="L1518" s="33" t="str">
        <f t="shared" si="435"/>
        <v>Lançar Preço Coluna (B) Faixa 12</v>
      </c>
      <c r="M1518" s="33" t="str">
        <f t="shared" si="436"/>
        <v>Lançar Preço Coluna (C) Faixa 12</v>
      </c>
      <c r="N1518" s="33" t="str">
        <f t="shared" si="437"/>
        <v>Lançar Preço Coluna (D) Faixa 12</v>
      </c>
      <c r="O1518" s="33"/>
      <c r="P1518" s="31" t="str">
        <f t="shared" si="433"/>
        <v>Lançar Preços na Faixa 13</v>
      </c>
    </row>
    <row r="1519" spans="1:16" ht="25.5">
      <c r="A1519" s="14">
        <v>5</v>
      </c>
      <c r="B1519" s="15" t="s">
        <v>5</v>
      </c>
      <c r="C1519" s="19"/>
      <c r="D1519" s="19"/>
      <c r="E1519" s="84"/>
      <c r="F1519" s="84"/>
      <c r="G1519" s="10">
        <f t="shared" si="432"/>
        <v>0</v>
      </c>
      <c r="H1519" s="75"/>
      <c r="K1519" s="33" t="str">
        <f t="shared" si="434"/>
        <v>Lançar Preço Coluna (A) Faixa 13</v>
      </c>
      <c r="L1519" s="33" t="str">
        <f t="shared" si="435"/>
        <v>Lançar Preço Coluna (B) Faixa 12</v>
      </c>
      <c r="M1519" s="33" t="str">
        <f t="shared" si="436"/>
        <v>Lançar Preço Coluna (C) Faixa 12</v>
      </c>
      <c r="N1519" s="33" t="str">
        <f t="shared" si="437"/>
        <v>Lançar Preço Coluna (D) Faixa 12</v>
      </c>
      <c r="O1519" s="33"/>
      <c r="P1519" s="31" t="str">
        <f t="shared" si="433"/>
        <v>Lançar Preços na Faixa 13</v>
      </c>
    </row>
    <row r="1520" spans="1:16" ht="25.5">
      <c r="A1520" s="11">
        <v>6</v>
      </c>
      <c r="B1520" s="12" t="s">
        <v>6</v>
      </c>
      <c r="C1520" s="19"/>
      <c r="D1520" s="19"/>
      <c r="E1520" s="84"/>
      <c r="F1520" s="84"/>
      <c r="G1520" s="10">
        <f t="shared" si="432"/>
        <v>0</v>
      </c>
      <c r="H1520" s="75"/>
      <c r="K1520" s="33" t="str">
        <f t="shared" si="434"/>
        <v>Lançar Preço Coluna (A) Faixa 13</v>
      </c>
      <c r="L1520" s="33" t="str">
        <f t="shared" si="435"/>
        <v>Lançar Preço Coluna (B) Faixa 12</v>
      </c>
      <c r="M1520" s="33" t="str">
        <f t="shared" si="436"/>
        <v>Lançar Preço Coluna (C) Faixa 12</v>
      </c>
      <c r="N1520" s="33" t="str">
        <f t="shared" si="437"/>
        <v>Lançar Preço Coluna (D) Faixa 12</v>
      </c>
      <c r="O1520" s="33"/>
      <c r="P1520" s="31" t="str">
        <f t="shared" si="433"/>
        <v>Lançar Preços na Faixa 13</v>
      </c>
    </row>
    <row r="1521" spans="1:16" ht="25.5">
      <c r="A1521" s="11">
        <v>7</v>
      </c>
      <c r="B1521" s="12" t="s">
        <v>7</v>
      </c>
      <c r="C1521" s="19"/>
      <c r="D1521" s="19"/>
      <c r="E1521" s="84"/>
      <c r="F1521" s="84"/>
      <c r="G1521" s="10">
        <f t="shared" si="432"/>
        <v>0</v>
      </c>
      <c r="H1521" s="75"/>
      <c r="K1521" s="33" t="str">
        <f t="shared" si="434"/>
        <v>Lançar Preço Coluna (A) Faixa 13</v>
      </c>
      <c r="L1521" s="33" t="str">
        <f t="shared" si="435"/>
        <v>Lançar Preço Coluna (B) Faixa 12</v>
      </c>
      <c r="M1521" s="33" t="str">
        <f t="shared" si="436"/>
        <v>Lançar Preço Coluna (C) Faixa 12</v>
      </c>
      <c r="N1521" s="33" t="str">
        <f t="shared" si="437"/>
        <v>Lançar Preço Coluna (D) Faixa 12</v>
      </c>
      <c r="O1521" s="33"/>
      <c r="P1521" s="31" t="str">
        <f t="shared" si="433"/>
        <v>Lançar Preços na Faixa 13</v>
      </c>
    </row>
    <row r="1522" spans="1:16" ht="25.5">
      <c r="A1522" s="11">
        <v>8</v>
      </c>
      <c r="B1522" s="12" t="s">
        <v>8</v>
      </c>
      <c r="C1522" s="19"/>
      <c r="D1522" s="19"/>
      <c r="E1522" s="84"/>
      <c r="F1522" s="84"/>
      <c r="G1522" s="10">
        <f t="shared" si="432"/>
        <v>0</v>
      </c>
      <c r="H1522" s="75"/>
      <c r="K1522" s="33" t="str">
        <f t="shared" si="434"/>
        <v>Lançar Preço Coluna (A) Faixa 13</v>
      </c>
      <c r="L1522" s="33" t="str">
        <f t="shared" si="435"/>
        <v>Lançar Preço Coluna (B) Faixa 12</v>
      </c>
      <c r="M1522" s="33" t="str">
        <f t="shared" si="436"/>
        <v>Lançar Preço Coluna (C) Faixa 12</v>
      </c>
      <c r="N1522" s="33" t="str">
        <f t="shared" si="437"/>
        <v>Lançar Preço Coluna (D) Faixa 12</v>
      </c>
      <c r="O1522" s="33"/>
      <c r="P1522" s="31" t="str">
        <f t="shared" si="433"/>
        <v>Lançar Preços na Faixa 13</v>
      </c>
    </row>
    <row r="1523" spans="1:16" ht="25.5">
      <c r="A1523" s="11">
        <v>9</v>
      </c>
      <c r="B1523" s="12" t="s">
        <v>9</v>
      </c>
      <c r="C1523" s="19"/>
      <c r="D1523" s="19"/>
      <c r="E1523" s="84"/>
      <c r="F1523" s="84"/>
      <c r="G1523" s="10">
        <f t="shared" si="432"/>
        <v>0</v>
      </c>
      <c r="H1523" s="75"/>
      <c r="K1523" s="33" t="str">
        <f t="shared" si="434"/>
        <v>Lançar Preço Coluna (A) Faixa 13</v>
      </c>
      <c r="L1523" s="33" t="str">
        <f t="shared" si="435"/>
        <v>Lançar Preço Coluna (B) Faixa 12</v>
      </c>
      <c r="M1523" s="33" t="str">
        <f t="shared" si="436"/>
        <v>Lançar Preço Coluna (C) Faixa 12</v>
      </c>
      <c r="N1523" s="33" t="str">
        <f t="shared" si="437"/>
        <v>Lançar Preço Coluna (D) Faixa 12</v>
      </c>
      <c r="O1523" s="33"/>
      <c r="P1523" s="31" t="str">
        <f t="shared" si="433"/>
        <v>Lançar Preços na Faixa 13</v>
      </c>
    </row>
    <row r="1524" spans="1:16" ht="25.5">
      <c r="A1524" s="11">
        <v>10</v>
      </c>
      <c r="B1524" s="12" t="s">
        <v>10</v>
      </c>
      <c r="C1524" s="19"/>
      <c r="D1524" s="19"/>
      <c r="E1524" s="84"/>
      <c r="F1524" s="84"/>
      <c r="G1524" s="10">
        <f t="shared" si="432"/>
        <v>0</v>
      </c>
      <c r="H1524" s="75"/>
      <c r="K1524" s="33" t="str">
        <f t="shared" si="434"/>
        <v>Lançar Preço Coluna (A) Faixa 13</v>
      </c>
      <c r="L1524" s="33" t="str">
        <f t="shared" si="435"/>
        <v>Lançar Preço Coluna (B) Faixa 12</v>
      </c>
      <c r="M1524" s="33" t="str">
        <f t="shared" si="436"/>
        <v>Lançar Preço Coluna (C) Faixa 12</v>
      </c>
      <c r="N1524" s="33" t="str">
        <f t="shared" si="437"/>
        <v>Lançar Preço Coluna (D) Faixa 12</v>
      </c>
      <c r="O1524" s="33"/>
      <c r="P1524" s="31" t="str">
        <f t="shared" si="433"/>
        <v>Lançar Preços na Faixa 13</v>
      </c>
    </row>
    <row r="1525" spans="1:16" ht="25.5">
      <c r="A1525" s="11">
        <v>11</v>
      </c>
      <c r="B1525" s="12" t="s">
        <v>11</v>
      </c>
      <c r="C1525" s="19"/>
      <c r="D1525" s="19"/>
      <c r="E1525" s="84"/>
      <c r="F1525" s="84"/>
      <c r="G1525" s="10">
        <f t="shared" si="432"/>
        <v>0</v>
      </c>
      <c r="H1525" s="75"/>
      <c r="K1525" s="33" t="str">
        <f t="shared" si="434"/>
        <v>Lançar Preço Coluna (A) Faixa 13</v>
      </c>
      <c r="L1525" s="33" t="str">
        <f t="shared" si="435"/>
        <v>Lançar Preço Coluna (B) Faixa 12</v>
      </c>
      <c r="M1525" s="33" t="str">
        <f t="shared" si="436"/>
        <v>Lançar Preço Coluna (C) Faixa 12</v>
      </c>
      <c r="N1525" s="33" t="str">
        <f t="shared" si="437"/>
        <v>Lançar Preço Coluna (D) Faixa 12</v>
      </c>
      <c r="O1525" s="33"/>
      <c r="P1525" s="31" t="str">
        <f t="shared" si="433"/>
        <v>Lançar Preços na Faixa 13</v>
      </c>
    </row>
    <row r="1526" spans="1:16" ht="25.5">
      <c r="A1526" s="11">
        <v>12</v>
      </c>
      <c r="B1526" s="12" t="s">
        <v>12</v>
      </c>
      <c r="C1526" s="19"/>
      <c r="D1526" s="19"/>
      <c r="E1526" s="84"/>
      <c r="F1526" s="84"/>
      <c r="G1526" s="10">
        <f t="shared" si="432"/>
        <v>0</v>
      </c>
      <c r="H1526" s="75"/>
      <c r="K1526" s="33" t="str">
        <f t="shared" si="434"/>
        <v>Lançar Preço Coluna (A) Faixa 13</v>
      </c>
      <c r="L1526" s="33" t="str">
        <f t="shared" si="435"/>
        <v>Lançar Preço Coluna (B) Faixa 12</v>
      </c>
      <c r="M1526" s="33" t="str">
        <f t="shared" si="436"/>
        <v>Lançar Preço Coluna (C) Faixa 12</v>
      </c>
      <c r="N1526" s="33" t="str">
        <f t="shared" si="437"/>
        <v>Lançar Preço Coluna (D) Faixa 12</v>
      </c>
      <c r="O1526" s="33"/>
      <c r="P1526" s="31" t="str">
        <f t="shared" si="433"/>
        <v>Lançar Preços na Faixa 13</v>
      </c>
    </row>
    <row r="1527" spans="1:16" ht="26.25" thickBot="1">
      <c r="A1527" s="46">
        <v>13</v>
      </c>
      <c r="B1527" s="47" t="s">
        <v>13</v>
      </c>
      <c r="C1527" s="48"/>
      <c r="D1527" s="48"/>
      <c r="E1527" s="85"/>
      <c r="F1527" s="85"/>
      <c r="G1527" s="49">
        <f t="shared" si="432"/>
        <v>0</v>
      </c>
      <c r="H1527" s="75">
        <f>SUM(G1515:G1527)</f>
        <v>0</v>
      </c>
      <c r="K1527" s="39" t="str">
        <f t="shared" si="434"/>
        <v>Lançar Preço Coluna (A) Faixa 13</v>
      </c>
      <c r="L1527" s="39" t="str">
        <f t="shared" si="435"/>
        <v>Lançar Preço Coluna (B) Faixa 12</v>
      </c>
      <c r="M1527" s="39" t="str">
        <f t="shared" si="436"/>
        <v>Lançar Preço Coluna (C) Faixa 12</v>
      </c>
      <c r="N1527" s="39" t="str">
        <f t="shared" si="437"/>
        <v>Lançar Preço Coluna (D) Faixa 12</v>
      </c>
      <c r="O1527" s="39"/>
      <c r="P1527" s="36" t="str">
        <f t="shared" si="433"/>
        <v>Lançar Preços na Faixa 13</v>
      </c>
    </row>
    <row r="1528" spans="1:16" ht="16.5" thickBot="1"/>
    <row r="1529" spans="1:16" s="63" customFormat="1" ht="30.75" customHeight="1" thickBot="1">
      <c r="A1529" s="120" t="s">
        <v>185</v>
      </c>
      <c r="B1529" s="121"/>
      <c r="C1529" s="121"/>
      <c r="D1529" s="121"/>
      <c r="E1529" s="122"/>
      <c r="F1529" s="122"/>
      <c r="G1529" s="123"/>
      <c r="H1529" s="65"/>
      <c r="I1529" s="59"/>
      <c r="J1529" s="60"/>
      <c r="K1529" s="145" t="s">
        <v>50</v>
      </c>
      <c r="L1529" s="145"/>
      <c r="M1529" s="145"/>
      <c r="N1529" s="145"/>
      <c r="O1529" s="61"/>
      <c r="P1529" s="147" t="s">
        <v>51</v>
      </c>
    </row>
    <row r="1530" spans="1:16" ht="65.25" customHeight="1" thickBot="1">
      <c r="A1530" s="124" t="s">
        <v>228</v>
      </c>
      <c r="B1530" s="125"/>
      <c r="C1530" s="125"/>
      <c r="D1530" s="125"/>
      <c r="E1530" s="125"/>
      <c r="F1530" s="125"/>
      <c r="G1530" s="126"/>
      <c r="H1530" s="35"/>
      <c r="I1530" s="51"/>
      <c r="J1530" s="4"/>
      <c r="K1530" s="145"/>
      <c r="L1530" s="145"/>
      <c r="M1530" s="145"/>
      <c r="N1530" s="145"/>
      <c r="O1530" s="18"/>
      <c r="P1530" s="147"/>
    </row>
    <row r="1531" spans="1:16" ht="13.5" customHeight="1" thickBot="1">
      <c r="A1531" s="127" t="s">
        <v>37</v>
      </c>
      <c r="B1531" s="127" t="s">
        <v>36</v>
      </c>
      <c r="C1531" s="130" t="s">
        <v>176</v>
      </c>
      <c r="D1531" s="131"/>
      <c r="E1531" s="131"/>
      <c r="F1531" s="132"/>
      <c r="G1531" s="133" t="s">
        <v>231</v>
      </c>
      <c r="H1531" s="54"/>
      <c r="I1531" s="51"/>
      <c r="J1531" s="4"/>
      <c r="K1531" s="145"/>
      <c r="L1531" s="145"/>
      <c r="M1531" s="145"/>
      <c r="N1531" s="145"/>
      <c r="O1531" s="18"/>
      <c r="P1531" s="147"/>
    </row>
    <row r="1532" spans="1:16" ht="13.5" customHeight="1" thickBot="1">
      <c r="A1532" s="128"/>
      <c r="B1532" s="128"/>
      <c r="C1532" s="136" t="s">
        <v>41</v>
      </c>
      <c r="D1532" s="82" t="s">
        <v>42</v>
      </c>
      <c r="E1532" s="82" t="s">
        <v>43</v>
      </c>
      <c r="F1532" s="82" t="s">
        <v>44</v>
      </c>
      <c r="G1532" s="134"/>
      <c r="H1532" s="54"/>
      <c r="I1532" s="51"/>
      <c r="J1532" s="4"/>
      <c r="K1532" s="145"/>
      <c r="L1532" s="145"/>
      <c r="M1532" s="145"/>
      <c r="N1532" s="145"/>
      <c r="O1532" s="18"/>
      <c r="P1532" s="147"/>
    </row>
    <row r="1533" spans="1:16" ht="39" customHeight="1" thickBot="1">
      <c r="A1533" s="129"/>
      <c r="B1533" s="129"/>
      <c r="C1533" s="138"/>
      <c r="D1533" s="83" t="s">
        <v>47</v>
      </c>
      <c r="E1533" s="83" t="s">
        <v>48</v>
      </c>
      <c r="F1533" s="83" t="s">
        <v>49</v>
      </c>
      <c r="G1533" s="135"/>
      <c r="H1533" s="54"/>
      <c r="I1533" s="51"/>
      <c r="J1533" s="4"/>
      <c r="K1533" s="146"/>
      <c r="L1533" s="146"/>
      <c r="M1533" s="146"/>
      <c r="N1533" s="146"/>
      <c r="O1533" s="32"/>
      <c r="P1533" s="148"/>
    </row>
    <row r="1534" spans="1:16" ht="25.5">
      <c r="A1534" s="8">
        <v>1</v>
      </c>
      <c r="B1534" s="9" t="s">
        <v>1</v>
      </c>
      <c r="C1534" s="19"/>
      <c r="D1534" s="84"/>
      <c r="E1534" s="84"/>
      <c r="F1534" s="84"/>
      <c r="G1534" s="10">
        <f t="shared" ref="G1534:G1546" si="438">SUM(C1534:D1534)</f>
        <v>0</v>
      </c>
      <c r="H1534" s="75"/>
      <c r="I1534" s="51" t="str">
        <f t="shared" ref="I1534:I1546" si="439">IF(C1534&lt;&gt;0,AND(D1534&lt;C1534,E1534&lt;D1534,F1534&lt;E1534),"")</f>
        <v/>
      </c>
      <c r="J1534" s="4"/>
      <c r="K1534" s="33" t="str">
        <f>IF(C1534&lt;&gt;0,"Preço OK Coluna (A) Faixa 1","Lançar Preço Coluna (A) Faixa 1")</f>
        <v>Lançar Preço Coluna (A) Faixa 1</v>
      </c>
      <c r="L1534" s="33" t="str">
        <f>IF(D1534&lt;&gt;0,"Preço OK Coluna (B) Faixa 1","Lançar Preço Coluna (B) Faixa 1")</f>
        <v>Lançar Preço Coluna (B) Faixa 1</v>
      </c>
      <c r="M1534" s="33" t="str">
        <f>IF(E1534&lt;&gt;0,"Preço OK Coluna (C) Faixa 1","Lançar Preço Coluna (C) Faixa 1")</f>
        <v>Lançar Preço Coluna (C) Faixa 1</v>
      </c>
      <c r="N1534" s="33" t="str">
        <f>IF(F1534&lt;&gt;0,"Preço OK Coluna (D) Faixa 1","Lançar Preço Coluna (D) Faixa 1")</f>
        <v>Lançar Preço Coluna (D) Faixa 1</v>
      </c>
      <c r="O1534" s="40"/>
      <c r="P1534" s="41" t="str">
        <f t="shared" ref="P1534:P1546" si="440">IF(F1534&lt;&gt;"",IF(I1534=TRUE,"Preços OK na Faixa 13","ERRO Preços na Faixa 13"),"Lançar Preços na Faixa 13")</f>
        <v>Lançar Preços na Faixa 13</v>
      </c>
    </row>
    <row r="1535" spans="1:16" ht="25.5">
      <c r="A1535" s="11">
        <v>2</v>
      </c>
      <c r="B1535" s="12" t="s">
        <v>2</v>
      </c>
      <c r="C1535" s="19"/>
      <c r="D1535" s="84"/>
      <c r="E1535" s="84"/>
      <c r="F1535" s="84"/>
      <c r="G1535" s="10">
        <f t="shared" si="438"/>
        <v>0</v>
      </c>
      <c r="H1535" s="75"/>
      <c r="I1535" s="51" t="str">
        <f t="shared" si="439"/>
        <v/>
      </c>
      <c r="J1535" s="4"/>
      <c r="K1535" s="33" t="str">
        <f t="shared" ref="K1535:K1546" si="441">IF(C1535&lt;&gt;0,IF(AND(C1535&lt;C1534),"Preço Ok Coluna (A) Faixa 13","ERRO Preço Coluna (A) Faixa 13"),"Lançar Preço Coluna (A) Faixa 13")</f>
        <v>Lançar Preço Coluna (A) Faixa 13</v>
      </c>
      <c r="L1535" s="33" t="str">
        <f t="shared" ref="L1535:L1546" si="442">IF(D1535&lt;&gt;0,IF(AND(D1535&lt;D1534),"Preço Ok Coluna (B) Faixa 12","ERRO Preço Coluna (B) Faixa 12"),"Lançar Preço Coluna (B) Faixa 12")</f>
        <v>Lançar Preço Coluna (B) Faixa 12</v>
      </c>
      <c r="M1535" s="33" t="str">
        <f t="shared" ref="M1535:M1546" si="443">IF(E1535&lt;&gt;0,IF(AND(E1535&lt;E1534),"Preço Ok Coluna (C) Faixa 12","ERRO Preço Coluna (C) Faixa 12"),"Lançar Preço Coluna (C) Faixa 12")</f>
        <v>Lançar Preço Coluna (C) Faixa 12</v>
      </c>
      <c r="N1535" s="33" t="str">
        <f t="shared" ref="N1535:N1546" si="444">IF(F1535&lt;&gt;0,IF(AND(F1535&lt;F1534),"Preço Ok Coluna (D) Faixa 12","ERRO Preço Coluna (D) Faixa 12"),"Lançar Preço Coluna (D) Faixa 12")</f>
        <v>Lançar Preço Coluna (D) Faixa 12</v>
      </c>
      <c r="O1535" s="33"/>
      <c r="P1535" s="31" t="str">
        <f t="shared" si="440"/>
        <v>Lançar Preços na Faixa 13</v>
      </c>
    </row>
    <row r="1536" spans="1:16" ht="25.5">
      <c r="A1536" s="11">
        <v>3</v>
      </c>
      <c r="B1536" s="12" t="s">
        <v>3</v>
      </c>
      <c r="C1536" s="19"/>
      <c r="D1536" s="84"/>
      <c r="E1536" s="84"/>
      <c r="F1536" s="84"/>
      <c r="G1536" s="10">
        <f t="shared" si="438"/>
        <v>0</v>
      </c>
      <c r="H1536" s="75"/>
      <c r="I1536" s="51" t="str">
        <f t="shared" si="439"/>
        <v/>
      </c>
      <c r="J1536" s="4"/>
      <c r="K1536" s="33" t="str">
        <f t="shared" si="441"/>
        <v>Lançar Preço Coluna (A) Faixa 13</v>
      </c>
      <c r="L1536" s="33" t="str">
        <f t="shared" si="442"/>
        <v>Lançar Preço Coluna (B) Faixa 12</v>
      </c>
      <c r="M1536" s="33" t="str">
        <f t="shared" si="443"/>
        <v>Lançar Preço Coluna (C) Faixa 12</v>
      </c>
      <c r="N1536" s="33" t="str">
        <f t="shared" si="444"/>
        <v>Lançar Preço Coluna (D) Faixa 12</v>
      </c>
      <c r="O1536" s="33"/>
      <c r="P1536" s="31" t="str">
        <f t="shared" si="440"/>
        <v>Lançar Preços na Faixa 13</v>
      </c>
    </row>
    <row r="1537" spans="1:16" ht="25.5">
      <c r="A1537" s="11">
        <v>4</v>
      </c>
      <c r="B1537" s="12" t="s">
        <v>4</v>
      </c>
      <c r="C1537" s="19"/>
      <c r="D1537" s="84"/>
      <c r="E1537" s="84"/>
      <c r="F1537" s="84"/>
      <c r="G1537" s="10">
        <f t="shared" si="438"/>
        <v>0</v>
      </c>
      <c r="H1537" s="75"/>
      <c r="I1537" s="51" t="str">
        <f t="shared" si="439"/>
        <v/>
      </c>
      <c r="J1537" s="4"/>
      <c r="K1537" s="33" t="str">
        <f t="shared" si="441"/>
        <v>Lançar Preço Coluna (A) Faixa 13</v>
      </c>
      <c r="L1537" s="33" t="str">
        <f t="shared" si="442"/>
        <v>Lançar Preço Coluna (B) Faixa 12</v>
      </c>
      <c r="M1537" s="33" t="str">
        <f t="shared" si="443"/>
        <v>Lançar Preço Coluna (C) Faixa 12</v>
      </c>
      <c r="N1537" s="33" t="str">
        <f t="shared" si="444"/>
        <v>Lançar Preço Coluna (D) Faixa 12</v>
      </c>
      <c r="O1537" s="33"/>
      <c r="P1537" s="31" t="str">
        <f t="shared" si="440"/>
        <v>Lançar Preços na Faixa 13</v>
      </c>
    </row>
    <row r="1538" spans="1:16" ht="25.5">
      <c r="A1538" s="14">
        <v>5</v>
      </c>
      <c r="B1538" s="15" t="s">
        <v>5</v>
      </c>
      <c r="C1538" s="19"/>
      <c r="D1538" s="84"/>
      <c r="E1538" s="84"/>
      <c r="F1538" s="84"/>
      <c r="G1538" s="10">
        <f t="shared" si="438"/>
        <v>0</v>
      </c>
      <c r="H1538" s="75"/>
      <c r="I1538" s="51" t="str">
        <f t="shared" si="439"/>
        <v/>
      </c>
      <c r="J1538" s="18"/>
      <c r="K1538" s="33" t="str">
        <f t="shared" si="441"/>
        <v>Lançar Preço Coluna (A) Faixa 13</v>
      </c>
      <c r="L1538" s="33" t="str">
        <f t="shared" si="442"/>
        <v>Lançar Preço Coluna (B) Faixa 12</v>
      </c>
      <c r="M1538" s="33" t="str">
        <f t="shared" si="443"/>
        <v>Lançar Preço Coluna (C) Faixa 12</v>
      </c>
      <c r="N1538" s="33" t="str">
        <f t="shared" si="444"/>
        <v>Lançar Preço Coluna (D) Faixa 12</v>
      </c>
      <c r="O1538" s="33"/>
      <c r="P1538" s="31" t="str">
        <f t="shared" si="440"/>
        <v>Lançar Preços na Faixa 13</v>
      </c>
    </row>
    <row r="1539" spans="1:16" ht="25.5">
      <c r="A1539" s="11">
        <v>6</v>
      </c>
      <c r="B1539" s="12" t="s">
        <v>6</v>
      </c>
      <c r="C1539" s="19"/>
      <c r="D1539" s="84"/>
      <c r="E1539" s="84"/>
      <c r="F1539" s="84"/>
      <c r="G1539" s="10">
        <f t="shared" si="438"/>
        <v>0</v>
      </c>
      <c r="H1539" s="75"/>
      <c r="I1539" s="51" t="str">
        <f t="shared" si="439"/>
        <v/>
      </c>
      <c r="J1539" s="4"/>
      <c r="K1539" s="33" t="str">
        <f t="shared" si="441"/>
        <v>Lançar Preço Coluna (A) Faixa 13</v>
      </c>
      <c r="L1539" s="33" t="str">
        <f t="shared" si="442"/>
        <v>Lançar Preço Coluna (B) Faixa 12</v>
      </c>
      <c r="M1539" s="33" t="str">
        <f t="shared" si="443"/>
        <v>Lançar Preço Coluna (C) Faixa 12</v>
      </c>
      <c r="N1539" s="33" t="str">
        <f t="shared" si="444"/>
        <v>Lançar Preço Coluna (D) Faixa 12</v>
      </c>
      <c r="O1539" s="33"/>
      <c r="P1539" s="31" t="str">
        <f t="shared" si="440"/>
        <v>Lançar Preços na Faixa 13</v>
      </c>
    </row>
    <row r="1540" spans="1:16" ht="25.5">
      <c r="A1540" s="11">
        <v>7</v>
      </c>
      <c r="B1540" s="12" t="s">
        <v>7</v>
      </c>
      <c r="C1540" s="19"/>
      <c r="D1540" s="84"/>
      <c r="E1540" s="84"/>
      <c r="F1540" s="84"/>
      <c r="G1540" s="10">
        <f t="shared" si="438"/>
        <v>0</v>
      </c>
      <c r="H1540" s="75"/>
      <c r="I1540" s="51" t="str">
        <f t="shared" si="439"/>
        <v/>
      </c>
      <c r="J1540" s="4"/>
      <c r="K1540" s="33" t="str">
        <f t="shared" si="441"/>
        <v>Lançar Preço Coluna (A) Faixa 13</v>
      </c>
      <c r="L1540" s="33" t="str">
        <f t="shared" si="442"/>
        <v>Lançar Preço Coluna (B) Faixa 12</v>
      </c>
      <c r="M1540" s="33" t="str">
        <f t="shared" si="443"/>
        <v>Lançar Preço Coluna (C) Faixa 12</v>
      </c>
      <c r="N1540" s="33" t="str">
        <f t="shared" si="444"/>
        <v>Lançar Preço Coluna (D) Faixa 12</v>
      </c>
      <c r="O1540" s="33"/>
      <c r="P1540" s="31" t="str">
        <f t="shared" si="440"/>
        <v>Lançar Preços na Faixa 13</v>
      </c>
    </row>
    <row r="1541" spans="1:16" ht="25.5">
      <c r="A1541" s="94">
        <v>8</v>
      </c>
      <c r="B1541" s="95" t="s">
        <v>8</v>
      </c>
      <c r="C1541" s="19"/>
      <c r="D1541" s="84"/>
      <c r="E1541" s="84"/>
      <c r="F1541" s="84"/>
      <c r="G1541" s="10">
        <f t="shared" si="438"/>
        <v>0</v>
      </c>
      <c r="H1541" s="75"/>
      <c r="I1541" s="51" t="str">
        <f t="shared" si="439"/>
        <v/>
      </c>
      <c r="J1541" s="4"/>
      <c r="K1541" s="33" t="str">
        <f t="shared" si="441"/>
        <v>Lançar Preço Coluna (A) Faixa 13</v>
      </c>
      <c r="L1541" s="33" t="str">
        <f t="shared" si="442"/>
        <v>Lançar Preço Coluna (B) Faixa 12</v>
      </c>
      <c r="M1541" s="33" t="str">
        <f t="shared" si="443"/>
        <v>Lançar Preço Coluna (C) Faixa 12</v>
      </c>
      <c r="N1541" s="33" t="str">
        <f t="shared" si="444"/>
        <v>Lançar Preço Coluna (D) Faixa 12</v>
      </c>
      <c r="O1541" s="33"/>
      <c r="P1541" s="31" t="str">
        <f t="shared" si="440"/>
        <v>Lançar Preços na Faixa 13</v>
      </c>
    </row>
    <row r="1542" spans="1:16" ht="25.5">
      <c r="A1542" s="11">
        <v>9</v>
      </c>
      <c r="B1542" s="12" t="s">
        <v>9</v>
      </c>
      <c r="C1542" s="19"/>
      <c r="D1542" s="84"/>
      <c r="E1542" s="84"/>
      <c r="F1542" s="84"/>
      <c r="G1542" s="10">
        <f t="shared" si="438"/>
        <v>0</v>
      </c>
      <c r="H1542" s="75"/>
      <c r="I1542" s="51" t="str">
        <f t="shared" si="439"/>
        <v/>
      </c>
      <c r="J1542" s="4"/>
      <c r="K1542" s="33" t="str">
        <f t="shared" si="441"/>
        <v>Lançar Preço Coluna (A) Faixa 13</v>
      </c>
      <c r="L1542" s="33" t="str">
        <f t="shared" si="442"/>
        <v>Lançar Preço Coluna (B) Faixa 12</v>
      </c>
      <c r="M1542" s="33" t="str">
        <f t="shared" si="443"/>
        <v>Lançar Preço Coluna (C) Faixa 12</v>
      </c>
      <c r="N1542" s="33" t="str">
        <f t="shared" si="444"/>
        <v>Lançar Preço Coluna (D) Faixa 12</v>
      </c>
      <c r="O1542" s="33"/>
      <c r="P1542" s="31" t="str">
        <f t="shared" si="440"/>
        <v>Lançar Preços na Faixa 13</v>
      </c>
    </row>
    <row r="1543" spans="1:16" ht="25.5">
      <c r="A1543" s="11">
        <v>10</v>
      </c>
      <c r="B1543" s="12" t="s">
        <v>10</v>
      </c>
      <c r="C1543" s="19"/>
      <c r="D1543" s="84"/>
      <c r="E1543" s="84"/>
      <c r="F1543" s="84"/>
      <c r="G1543" s="10">
        <f t="shared" si="438"/>
        <v>0</v>
      </c>
      <c r="H1543" s="75"/>
      <c r="I1543" s="51" t="str">
        <f t="shared" si="439"/>
        <v/>
      </c>
      <c r="J1543" s="4"/>
      <c r="K1543" s="33" t="str">
        <f t="shared" si="441"/>
        <v>Lançar Preço Coluna (A) Faixa 13</v>
      </c>
      <c r="L1543" s="33" t="str">
        <f t="shared" si="442"/>
        <v>Lançar Preço Coluna (B) Faixa 12</v>
      </c>
      <c r="M1543" s="33" t="str">
        <f t="shared" si="443"/>
        <v>Lançar Preço Coluna (C) Faixa 12</v>
      </c>
      <c r="N1543" s="33" t="str">
        <f t="shared" si="444"/>
        <v>Lançar Preço Coluna (D) Faixa 12</v>
      </c>
      <c r="O1543" s="33"/>
      <c r="P1543" s="31" t="str">
        <f t="shared" si="440"/>
        <v>Lançar Preços na Faixa 13</v>
      </c>
    </row>
    <row r="1544" spans="1:16" ht="25.5">
      <c r="A1544" s="11">
        <v>11</v>
      </c>
      <c r="B1544" s="12" t="s">
        <v>11</v>
      </c>
      <c r="C1544" s="19"/>
      <c r="D1544" s="84"/>
      <c r="E1544" s="84"/>
      <c r="F1544" s="84"/>
      <c r="G1544" s="10">
        <f t="shared" si="438"/>
        <v>0</v>
      </c>
      <c r="H1544" s="75"/>
      <c r="I1544" s="51" t="str">
        <f t="shared" si="439"/>
        <v/>
      </c>
      <c r="J1544" s="4"/>
      <c r="K1544" s="33" t="str">
        <f t="shared" si="441"/>
        <v>Lançar Preço Coluna (A) Faixa 13</v>
      </c>
      <c r="L1544" s="33" t="str">
        <f t="shared" si="442"/>
        <v>Lançar Preço Coluna (B) Faixa 12</v>
      </c>
      <c r="M1544" s="33" t="str">
        <f t="shared" si="443"/>
        <v>Lançar Preço Coluna (C) Faixa 12</v>
      </c>
      <c r="N1544" s="33" t="str">
        <f t="shared" si="444"/>
        <v>Lançar Preço Coluna (D) Faixa 12</v>
      </c>
      <c r="O1544" s="33"/>
      <c r="P1544" s="31" t="str">
        <f t="shared" si="440"/>
        <v>Lançar Preços na Faixa 13</v>
      </c>
    </row>
    <row r="1545" spans="1:16" ht="25.5">
      <c r="A1545" s="11">
        <v>12</v>
      </c>
      <c r="B1545" s="12" t="s">
        <v>12</v>
      </c>
      <c r="C1545" s="19"/>
      <c r="D1545" s="84"/>
      <c r="E1545" s="84"/>
      <c r="F1545" s="84"/>
      <c r="G1545" s="10">
        <f t="shared" si="438"/>
        <v>0</v>
      </c>
      <c r="H1545" s="75"/>
      <c r="I1545" s="51" t="str">
        <f t="shared" si="439"/>
        <v/>
      </c>
      <c r="J1545" s="4"/>
      <c r="K1545" s="33" t="str">
        <f t="shared" si="441"/>
        <v>Lançar Preço Coluna (A) Faixa 13</v>
      </c>
      <c r="L1545" s="33" t="str">
        <f t="shared" si="442"/>
        <v>Lançar Preço Coluna (B) Faixa 12</v>
      </c>
      <c r="M1545" s="33" t="str">
        <f t="shared" si="443"/>
        <v>Lançar Preço Coluna (C) Faixa 12</v>
      </c>
      <c r="N1545" s="33" t="str">
        <f t="shared" si="444"/>
        <v>Lançar Preço Coluna (D) Faixa 12</v>
      </c>
      <c r="O1545" s="33"/>
      <c r="P1545" s="31" t="str">
        <f t="shared" si="440"/>
        <v>Lançar Preços na Faixa 13</v>
      </c>
    </row>
    <row r="1546" spans="1:16" ht="26.25" thickBot="1">
      <c r="A1546" s="46">
        <v>13</v>
      </c>
      <c r="B1546" s="47" t="s">
        <v>13</v>
      </c>
      <c r="C1546" s="48"/>
      <c r="D1546" s="85"/>
      <c r="E1546" s="85"/>
      <c r="F1546" s="85"/>
      <c r="G1546" s="49">
        <f t="shared" si="438"/>
        <v>0</v>
      </c>
      <c r="H1546" s="75">
        <f>SUM(G1534:G1546)</f>
        <v>0</v>
      </c>
      <c r="I1546" s="51" t="str">
        <f t="shared" si="439"/>
        <v/>
      </c>
      <c r="J1546" s="4"/>
      <c r="K1546" s="39" t="str">
        <f t="shared" si="441"/>
        <v>Lançar Preço Coluna (A) Faixa 13</v>
      </c>
      <c r="L1546" s="39" t="str">
        <f t="shared" si="442"/>
        <v>Lançar Preço Coluna (B) Faixa 12</v>
      </c>
      <c r="M1546" s="39" t="str">
        <f t="shared" si="443"/>
        <v>Lançar Preço Coluna (C) Faixa 12</v>
      </c>
      <c r="N1546" s="39" t="str">
        <f t="shared" si="444"/>
        <v>Lançar Preço Coluna (D) Faixa 12</v>
      </c>
      <c r="O1546" s="39"/>
      <c r="P1546" s="36" t="str">
        <f t="shared" si="440"/>
        <v>Lançar Preços na Faixa 13</v>
      </c>
    </row>
    <row r="1547" spans="1:16" ht="16.5" thickBot="1"/>
    <row r="1548" spans="1:16" s="63" customFormat="1" ht="30.75" customHeight="1" thickBot="1">
      <c r="A1548" s="120" t="s">
        <v>242</v>
      </c>
      <c r="B1548" s="121"/>
      <c r="C1548" s="121"/>
      <c r="D1548" s="121"/>
      <c r="E1548" s="122"/>
      <c r="F1548" s="122"/>
      <c r="G1548" s="123"/>
      <c r="H1548" s="104"/>
      <c r="I1548" s="59"/>
      <c r="J1548" s="60"/>
      <c r="K1548" s="145" t="s">
        <v>50</v>
      </c>
      <c r="L1548" s="145"/>
      <c r="M1548" s="145"/>
      <c r="N1548" s="145"/>
      <c r="O1548" s="61"/>
      <c r="P1548" s="147" t="s">
        <v>51</v>
      </c>
    </row>
    <row r="1549" spans="1:16" ht="39.75" customHeight="1" thickBot="1">
      <c r="A1549" s="124" t="s">
        <v>177</v>
      </c>
      <c r="B1549" s="125"/>
      <c r="C1549" s="125"/>
      <c r="D1549" s="125"/>
      <c r="E1549" s="125"/>
      <c r="F1549" s="125"/>
      <c r="G1549" s="126"/>
      <c r="H1549" s="105"/>
      <c r="I1549" s="51"/>
      <c r="J1549" s="4"/>
      <c r="K1549" s="145"/>
      <c r="L1549" s="145"/>
      <c r="M1549" s="145"/>
      <c r="N1549" s="145"/>
      <c r="O1549" s="18"/>
      <c r="P1549" s="147"/>
    </row>
    <row r="1550" spans="1:16" ht="13.5" customHeight="1" thickBot="1">
      <c r="A1550" s="127" t="s">
        <v>37</v>
      </c>
      <c r="B1550" s="127" t="s">
        <v>36</v>
      </c>
      <c r="C1550" s="130" t="s">
        <v>179</v>
      </c>
      <c r="D1550" s="131"/>
      <c r="E1550" s="131"/>
      <c r="F1550" s="132"/>
      <c r="G1550" s="133" t="s">
        <v>231</v>
      </c>
      <c r="H1550" s="106"/>
      <c r="I1550" s="51"/>
      <c r="J1550" s="4"/>
      <c r="K1550" s="145"/>
      <c r="L1550" s="145"/>
      <c r="M1550" s="145"/>
      <c r="N1550" s="145"/>
      <c r="O1550" s="18"/>
      <c r="P1550" s="147"/>
    </row>
    <row r="1551" spans="1:16" ht="13.5" customHeight="1" thickBot="1">
      <c r="A1551" s="128"/>
      <c r="B1551" s="128"/>
      <c r="C1551" s="136" t="s">
        <v>41</v>
      </c>
      <c r="D1551" s="82" t="s">
        <v>42</v>
      </c>
      <c r="E1551" s="82" t="s">
        <v>43</v>
      </c>
      <c r="F1551" s="82" t="s">
        <v>44</v>
      </c>
      <c r="G1551" s="134"/>
      <c r="H1551" s="106"/>
      <c r="I1551" s="51"/>
      <c r="J1551" s="4"/>
      <c r="K1551" s="145"/>
      <c r="L1551" s="145"/>
      <c r="M1551" s="145"/>
      <c r="N1551" s="145"/>
      <c r="O1551" s="18"/>
      <c r="P1551" s="147"/>
    </row>
    <row r="1552" spans="1:16" ht="39" customHeight="1" thickBot="1">
      <c r="A1552" s="129"/>
      <c r="B1552" s="129"/>
      <c r="C1552" s="138"/>
      <c r="D1552" s="83" t="s">
        <v>47</v>
      </c>
      <c r="E1552" s="83" t="s">
        <v>48</v>
      </c>
      <c r="F1552" s="83" t="s">
        <v>49</v>
      </c>
      <c r="G1552" s="135"/>
      <c r="H1552" s="106"/>
      <c r="I1552" s="51"/>
      <c r="J1552" s="4"/>
      <c r="K1552" s="146"/>
      <c r="L1552" s="146"/>
      <c r="M1552" s="146"/>
      <c r="N1552" s="146"/>
      <c r="O1552" s="32"/>
      <c r="P1552" s="148"/>
    </row>
    <row r="1553" spans="1:16" ht="25.5">
      <c r="A1553" s="8">
        <v>1</v>
      </c>
      <c r="B1553" s="9" t="s">
        <v>1</v>
      </c>
      <c r="C1553" s="19"/>
      <c r="D1553" s="84"/>
      <c r="E1553" s="84"/>
      <c r="F1553" s="84"/>
      <c r="G1553" s="10">
        <f t="shared" ref="G1553:G1565" si="445">SUM(C1553:D1553)</f>
        <v>0</v>
      </c>
      <c r="H1553" s="107"/>
      <c r="I1553" s="51" t="str">
        <f t="shared" ref="I1553:I1565" si="446">IF(C1553&lt;&gt;0,AND(D1553&lt;C1553,E1553&lt;D1553,F1553&lt;E1553),"")</f>
        <v/>
      </c>
      <c r="J1553" s="4"/>
      <c r="K1553" s="33" t="str">
        <f>IF(C1553&lt;&gt;0,"Preço OK Coluna (A) Faixa 1","Lançar Preço Coluna (A) Faixa 1")</f>
        <v>Lançar Preço Coluna (A) Faixa 1</v>
      </c>
      <c r="L1553" s="33" t="str">
        <f>IF(D1553&lt;&gt;0,"Preço OK Coluna (B) Faixa 1","Lançar Preço Coluna (B) Faixa 1")</f>
        <v>Lançar Preço Coluna (B) Faixa 1</v>
      </c>
      <c r="M1553" s="33" t="str">
        <f>IF(E1553&lt;&gt;0,"Preço OK Coluna (C) Faixa 1","Lançar Preço Coluna (C) Faixa 1")</f>
        <v>Lançar Preço Coluna (C) Faixa 1</v>
      </c>
      <c r="N1553" s="33" t="str">
        <f>IF(F1553&lt;&gt;0,"Preço OK Coluna (D) Faixa 1","Lançar Preço Coluna (D) Faixa 1")</f>
        <v>Lançar Preço Coluna (D) Faixa 1</v>
      </c>
      <c r="O1553" s="35"/>
      <c r="P1553" s="31" t="str">
        <f>IF(F1553&lt;&gt;"",IF(I1553=TRUE,"Preços OK na Faixa 1","ERRO Preços na Faixa 1"),"Lançar Preços na Faixa 1")</f>
        <v>Lançar Preços na Faixa 1</v>
      </c>
    </row>
    <row r="1554" spans="1:16" ht="25.5">
      <c r="A1554" s="94">
        <v>2</v>
      </c>
      <c r="B1554" s="95" t="s">
        <v>2</v>
      </c>
      <c r="C1554" s="19"/>
      <c r="D1554" s="84"/>
      <c r="E1554" s="84"/>
      <c r="F1554" s="84"/>
      <c r="G1554" s="10">
        <f t="shared" si="445"/>
        <v>0</v>
      </c>
      <c r="H1554" s="107"/>
      <c r="I1554" s="51" t="str">
        <f t="shared" si="446"/>
        <v/>
      </c>
      <c r="J1554" s="4"/>
      <c r="K1554" s="33" t="str">
        <f>IF(C1554&lt;&gt;0,IF(AND(C1554&lt;C1553),"Preço Ok Coluna (A) Faixa 2","ERRO Preço Coluna (A) Faixa 2"),"Lançar Preço Coluna (A) Faixa 2")</f>
        <v>Lançar Preço Coluna (A) Faixa 2</v>
      </c>
      <c r="L1554" s="33" t="str">
        <f>IF(D1554&lt;&gt;0,IF(AND(D1554&lt;D1553),"Preço Ok Coluna (B) Faixa 2","ERRO Preço Coluna (B) Faixa 2"),"Lançar Preço Coluna (B) Faixa 2")</f>
        <v>Lançar Preço Coluna (B) Faixa 2</v>
      </c>
      <c r="M1554" s="33" t="str">
        <f>IF(E1554&lt;&gt;0,IF(AND(E1554&lt;E1553),"Preço Ok Coluna (C) Faixa 2","ERRO Preço Coluna (C) Faixa 2"),"Lançar Preço Coluna (C) Faixa 2")</f>
        <v>Lançar Preço Coluna (C) Faixa 2</v>
      </c>
      <c r="N1554" s="33" t="str">
        <f>IF(F1554&lt;&gt;0,IF(AND(F1554&lt;F1553),"Preço Ok Coluna (D) Faixa 2","ERRO Preço Coluna (D) Faixa 2"),"Lançar Preço Coluna (D) Faixa 2")</f>
        <v>Lançar Preço Coluna (D) Faixa 2</v>
      </c>
      <c r="O1554" s="33"/>
      <c r="P1554" s="31" t="str">
        <f>IF(F1554&lt;&gt;"",IF(I1554=TRUE,"Preços OK na Faixa 2","ERRO Preços na Faixa 2"),"Lançar Preços na Faixa 2")</f>
        <v>Lançar Preços na Faixa 2</v>
      </c>
    </row>
    <row r="1555" spans="1:16" ht="25.5">
      <c r="A1555" s="11">
        <v>3</v>
      </c>
      <c r="B1555" s="12" t="s">
        <v>3</v>
      </c>
      <c r="C1555" s="19"/>
      <c r="D1555" s="84"/>
      <c r="E1555" s="84"/>
      <c r="F1555" s="84"/>
      <c r="G1555" s="10">
        <f t="shared" si="445"/>
        <v>0</v>
      </c>
      <c r="H1555" s="107"/>
      <c r="I1555" s="51" t="str">
        <f t="shared" si="446"/>
        <v/>
      </c>
      <c r="J1555" s="4"/>
      <c r="K1555" s="33" t="str">
        <f>IF(C1555&lt;&gt;0,IF(AND(C1555&lt;C1554),"Preço Ok Coluna (A) Faixa 3","ERRO Preço Coluna (A) Faixa 3"),"Lançar Preço Coluna (A) Faixa 3")</f>
        <v>Lançar Preço Coluna (A) Faixa 3</v>
      </c>
      <c r="L1555" s="33" t="str">
        <f>IF(D1555&lt;&gt;0,IF(AND(D1555&lt;D1554),"Preço Ok Coluna (B) Faixa 3","ERRO Preço Coluna (B) Faixa 3"),"Lançar Preço Coluna (B) Faixa 3")</f>
        <v>Lançar Preço Coluna (B) Faixa 3</v>
      </c>
      <c r="M1555" s="33" t="str">
        <f>IF(E1555&lt;&gt;0,IF(AND(E1555&lt;E1554),"Preço Ok Coluna (C) Faixa 3","ERRO Preço Coluna (C) Faixa 3"),"Lançar Preço Coluna (C) Faixa3")</f>
        <v>Lançar Preço Coluna (C) Faixa3</v>
      </c>
      <c r="N1555" s="33" t="str">
        <f>IF(F1555&lt;&gt;0,IF(AND(F1555&lt;F1554),"Preço Ok Coluna (D) Faixa 3","ERRO Preço Coluna (D) Faixa 3"),"Lançar Preço Coluna (D) Faixa 3")</f>
        <v>Lançar Preço Coluna (D) Faixa 3</v>
      </c>
      <c r="O1555" s="33"/>
      <c r="P1555" s="31" t="str">
        <f>IF(F1555&lt;&gt;"",IF(I1555=TRUE,"Preços OK na Faixa 3","ERRO Preços na Faixa 3"),"Lançar Preços na Faixa 3")</f>
        <v>Lançar Preços na Faixa 3</v>
      </c>
    </row>
    <row r="1556" spans="1:16" ht="25.5">
      <c r="A1556" s="11">
        <v>4</v>
      </c>
      <c r="B1556" s="12" t="s">
        <v>4</v>
      </c>
      <c r="C1556" s="19"/>
      <c r="D1556" s="84"/>
      <c r="E1556" s="84"/>
      <c r="F1556" s="84"/>
      <c r="G1556" s="10">
        <f t="shared" si="445"/>
        <v>0</v>
      </c>
      <c r="H1556" s="107"/>
      <c r="I1556" s="51" t="str">
        <f t="shared" si="446"/>
        <v/>
      </c>
      <c r="J1556" s="4"/>
      <c r="K1556" s="33" t="str">
        <f>IF(C1556&lt;&gt;0,IF(AND(C1556&lt;C1555),"Preço Ok Coluna (A) Faixa 4","ERRO Preço Coluna (A) Faixa 4"),"Lançar Preço Coluna (A) Faixa 4")</f>
        <v>Lançar Preço Coluna (A) Faixa 4</v>
      </c>
      <c r="L1556" s="33" t="str">
        <f>IF(D1556&lt;&gt;0,IF(AND(D1556&lt;D1555),"Preço Ok Coluna (B) Faixa 4","ERRO Preço Coluna (B) Faixa 4"),"Lançar Preço Coluna (B) Faixa 4")</f>
        <v>Lançar Preço Coluna (B) Faixa 4</v>
      </c>
      <c r="M1556" s="33" t="str">
        <f>IF(E1556&lt;&gt;0,IF(AND(E1556&lt;E1555),"Preço Ok Coluna (C) Faixa 4","ERRO Preço Coluna (C) Faixa 4"),"Lançar Preço Coluna (C) Faixa 4")</f>
        <v>Lançar Preço Coluna (C) Faixa 4</v>
      </c>
      <c r="N1556" s="33" t="str">
        <f>IF(F1556&lt;&gt;0,IF(AND(F1556&lt;F1555),"Preço Ok Coluna (D) Faixa 4","ERRO Preço Coluna (D) Faixa 4"),"Lançar Preço Coluna (D) Faixa 4")</f>
        <v>Lançar Preço Coluna (D) Faixa 4</v>
      </c>
      <c r="O1556" s="33"/>
      <c r="P1556" s="31" t="str">
        <f>IF(F1556&lt;&gt;"",IF(I1556=TRUE,"Preços OK na Faixa 4","ERRO Preços na Faixa 4"),"Lançar Preços na Faixa 4")</f>
        <v>Lançar Preços na Faixa 4</v>
      </c>
    </row>
    <row r="1557" spans="1:16" ht="25.5">
      <c r="A1557" s="14">
        <v>5</v>
      </c>
      <c r="B1557" s="15" t="s">
        <v>5</v>
      </c>
      <c r="C1557" s="19"/>
      <c r="D1557" s="84"/>
      <c r="E1557" s="84"/>
      <c r="F1557" s="84"/>
      <c r="G1557" s="10">
        <f t="shared" si="445"/>
        <v>0</v>
      </c>
      <c r="H1557" s="107"/>
      <c r="I1557" s="51" t="str">
        <f t="shared" si="446"/>
        <v/>
      </c>
      <c r="J1557" s="18"/>
      <c r="K1557" s="33" t="str">
        <f>IF(C1557&lt;&gt;0,IF(AND(C1557&lt;C1556),"Preço Ok Coluna (A) Faixa 5","ERRO Preço Coluna (A) Faixa 5"),"Lançar Preço Coluna (A) Faixa 5")</f>
        <v>Lançar Preço Coluna (A) Faixa 5</v>
      </c>
      <c r="L1557" s="33" t="str">
        <f>IF(D1557&lt;&gt;0,IF(AND(D1557&lt;D1556),"Preço Ok Coluna (B) Faixa 5","ERRO Preço Coluna (B) Faixa 5"),"Lançar Preço Coluna (B) Faixa 5")</f>
        <v>Lançar Preço Coluna (B) Faixa 5</v>
      </c>
      <c r="M1557" s="33" t="str">
        <f>IF(E1557&lt;&gt;0,IF(AND(E1557&lt;E1556),"Preço Ok Coluna (C) Faixa 5","ERRO Preço Coluna (C) Faixa 5"),"Lançar Preço Coluna (C) Faixa 5")</f>
        <v>Lançar Preço Coluna (C) Faixa 5</v>
      </c>
      <c r="N1557" s="33" t="str">
        <f>IF(F1557&lt;&gt;0,IF(AND(F1557&lt;F1556),"Preço Ok Coluna (D) Faixa 5","ERRO Preço Coluna (D) Faixa 5"),"Lançar Preço Coluna (D) Faixa 5")</f>
        <v>Lançar Preço Coluna (D) Faixa 5</v>
      </c>
      <c r="O1557" s="33"/>
      <c r="P1557" s="31" t="str">
        <f>IF(F1557&lt;&gt;"",IF(I1557=TRUE,"Preços OK na Faixa 5","ERRO Preços na Faixa 5"),"Lançar Preços na Faixa 5")</f>
        <v>Lançar Preços na Faixa 5</v>
      </c>
    </row>
    <row r="1558" spans="1:16" ht="25.5">
      <c r="A1558" s="11">
        <v>6</v>
      </c>
      <c r="B1558" s="12" t="s">
        <v>6</v>
      </c>
      <c r="C1558" s="19"/>
      <c r="D1558" s="84"/>
      <c r="E1558" s="84"/>
      <c r="F1558" s="84"/>
      <c r="G1558" s="10">
        <f t="shared" si="445"/>
        <v>0</v>
      </c>
      <c r="H1558" s="107"/>
      <c r="I1558" s="51" t="str">
        <f t="shared" si="446"/>
        <v/>
      </c>
      <c r="J1558" s="4"/>
      <c r="K1558" s="33" t="str">
        <f>IF(C1558&lt;&gt;0,IF(AND(C1558&lt;C1557),"Preço Ok Coluna (A) Faixa 6","ERRO Preço Coluna (A) Faixa 6"),"Lançar Preço Coluna (A) Faixa 6")</f>
        <v>Lançar Preço Coluna (A) Faixa 6</v>
      </c>
      <c r="L1558" s="33" t="str">
        <f>IF(D1558&lt;&gt;0,IF(AND(D1558&lt;D1557),"Preço Ok Coluna (B) Faixa 6","ERRO Preço Coluna (B) Faixa 6"),"Lançar Preço Coluna (B) Faixa 6")</f>
        <v>Lançar Preço Coluna (B) Faixa 6</v>
      </c>
      <c r="M1558" s="33" t="str">
        <f>IF(E1558&lt;&gt;0,IF(AND(E1558&lt;E1557),"Preço Ok Coluna (C) Faixa 6","ERRO Preço Coluna (C) Faixa 6"),"Lançar Preço Coluna (C) Faixa 6")</f>
        <v>Lançar Preço Coluna (C) Faixa 6</v>
      </c>
      <c r="N1558" s="33" t="str">
        <f>IF(F1558&lt;&gt;0,IF(AND(F1558&lt;F1557),"Preço Ok Coluna (D) Faixa 6","ERRO Preço Coluna (D) Faixa 6"),"Lançar Preço Coluna (D) Faixa 6")</f>
        <v>Lançar Preço Coluna (D) Faixa 6</v>
      </c>
      <c r="O1558" s="33"/>
      <c r="P1558" s="31" t="str">
        <f>IF(F1558&lt;&gt;"",IF(I1558=TRUE,"Preços OK na Faixa 6","ERRO Preços na Faixa 6"),"Lançar Preços na Faixa 6")</f>
        <v>Lançar Preços na Faixa 6</v>
      </c>
    </row>
    <row r="1559" spans="1:16" ht="25.5">
      <c r="A1559" s="11">
        <v>7</v>
      </c>
      <c r="B1559" s="12" t="s">
        <v>7</v>
      </c>
      <c r="C1559" s="19"/>
      <c r="D1559" s="84"/>
      <c r="E1559" s="84"/>
      <c r="F1559" s="84"/>
      <c r="G1559" s="10">
        <f t="shared" si="445"/>
        <v>0</v>
      </c>
      <c r="H1559" s="107"/>
      <c r="I1559" s="51" t="str">
        <f t="shared" si="446"/>
        <v/>
      </c>
      <c r="J1559" s="4"/>
      <c r="K1559" s="33" t="str">
        <f>IF(C1559&lt;&gt;0,IF(AND(C1559&lt;C1558),"Preço Ok Coluna (A) Faixa 7","ERRO Preço Coluna (A) Faixa 7"),"Lançar Preço Coluna (A) Faixa 7")</f>
        <v>Lançar Preço Coluna (A) Faixa 7</v>
      </c>
      <c r="L1559" s="33" t="str">
        <f>IF(D1559&lt;&gt;0,IF(AND(D1559&lt;D1558),"Preço Ok Coluna (B) Faixa 7","ERRO Preço Coluna (B) Faixa 7"),"Lançar Preço Coluna (B) Faixa 7")</f>
        <v>Lançar Preço Coluna (B) Faixa 7</v>
      </c>
      <c r="M1559" s="33" t="str">
        <f>IF(E1559&lt;&gt;0,IF(AND(E1559&lt;E1558),"Preço Ok Coluna (C) Faixa 7","ERRO Preço Coluna (C) Faixa 7"),"Lançar Preço Coluna (C) Faixa 7")</f>
        <v>Lançar Preço Coluna (C) Faixa 7</v>
      </c>
      <c r="N1559" s="33" t="str">
        <f>IF(F1559&lt;&gt;0,IF(AND(F1559&lt;F1558),"Preço Ok Coluna (D) Faixa 7","ERRO Preço Coluna (D) Faixa 7"),"Lançar Preço Coluna (D) Faixa 7")</f>
        <v>Lançar Preço Coluna (D) Faixa 7</v>
      </c>
      <c r="O1559" s="33"/>
      <c r="P1559" s="31" t="str">
        <f>IF(F1559&lt;&gt;"",IF(I1559=TRUE,"Preços OK na Faixa 7","ERRO Preços na Faixa 7"),"Lançar Preços na Faixa 7")</f>
        <v>Lançar Preços na Faixa 7</v>
      </c>
    </row>
    <row r="1560" spans="1:16" ht="25.5">
      <c r="A1560" s="11">
        <v>8</v>
      </c>
      <c r="B1560" s="12" t="s">
        <v>8</v>
      </c>
      <c r="C1560" s="19"/>
      <c r="D1560" s="84"/>
      <c r="E1560" s="84"/>
      <c r="F1560" s="84"/>
      <c r="G1560" s="10">
        <f t="shared" si="445"/>
        <v>0</v>
      </c>
      <c r="H1560" s="107"/>
      <c r="I1560" s="51" t="str">
        <f t="shared" si="446"/>
        <v/>
      </c>
      <c r="J1560" s="4"/>
      <c r="K1560" s="33" t="str">
        <f>IF(C1560&lt;&gt;0,IF(AND(C1560&lt;C1559),"Preço Ok Coluna (A) Faixa 8","ERRO Preço Coluna (A) Faixa 8"),"Lançar Preço Coluna (A) Faixa 8")</f>
        <v>Lançar Preço Coluna (A) Faixa 8</v>
      </c>
      <c r="L1560" s="33" t="str">
        <f>IF(D1560&lt;&gt;0,IF(AND(D1560&lt;D1559),"Preço Ok Coluna (B) Faixa 8","ERRO Preço Coluna (B) Faixa 8"),"Lançar Preço Coluna (B) Faixa 8")</f>
        <v>Lançar Preço Coluna (B) Faixa 8</v>
      </c>
      <c r="M1560" s="33" t="str">
        <f>IF(E1560&lt;&gt;0,IF(AND(E1560&lt;E1559),"Preço Ok Coluna (C) Faixa 8","ERRO Preço Coluna (C) Faixa 8"),"Lançar Preço Coluna (C) Faixa 8")</f>
        <v>Lançar Preço Coluna (C) Faixa 8</v>
      </c>
      <c r="N1560" s="33" t="str">
        <f>IF(F1560&lt;&gt;0,IF(AND(F1560&lt;F1559),"Preço Ok Coluna (D) Faixa 8","ERRO Preço Coluna (D) Faixa 8"),"Lançar Preço Coluna (D) Faixa 8")</f>
        <v>Lançar Preço Coluna (D) Faixa 8</v>
      </c>
      <c r="O1560" s="33"/>
      <c r="P1560" s="31" t="str">
        <f>IF(F1560&lt;&gt;"",IF(I1560=TRUE,"Preços OK na Faixa 8","ERRO Preços na Faixa 8"),"Lançar Preços na Faixa 8")</f>
        <v>Lançar Preços na Faixa 8</v>
      </c>
    </row>
    <row r="1561" spans="1:16" ht="25.5">
      <c r="A1561" s="11">
        <v>9</v>
      </c>
      <c r="B1561" s="12" t="s">
        <v>9</v>
      </c>
      <c r="C1561" s="19"/>
      <c r="D1561" s="84"/>
      <c r="E1561" s="84"/>
      <c r="F1561" s="84"/>
      <c r="G1561" s="10">
        <f t="shared" si="445"/>
        <v>0</v>
      </c>
      <c r="H1561" s="107"/>
      <c r="I1561" s="51" t="str">
        <f t="shared" si="446"/>
        <v/>
      </c>
      <c r="J1561" s="4"/>
      <c r="K1561" s="33" t="str">
        <f>IF(C1561&lt;&gt;0,IF(AND(C1561&lt;C1560),"Preço Ok Coluna (A) Faixa 9","ERRO Preço Coluna (A) Faixa 9"),"Lançar Preço Coluna (A) Faixa 9")</f>
        <v>Lançar Preço Coluna (A) Faixa 9</v>
      </c>
      <c r="L1561" s="33" t="str">
        <f>IF(D1561&lt;&gt;0,IF(AND(D1561&lt;D1560),"Preço Ok Coluna (B) Faixa 9","ERRO Preço Coluna (B) Faixa 9"),"Lançar Preço Coluna (B) Faixa 9")</f>
        <v>Lançar Preço Coluna (B) Faixa 9</v>
      </c>
      <c r="M1561" s="33" t="str">
        <f>IF(E1561&lt;&gt;0,IF(AND(E1561&lt;E1560),"Preço Ok Coluna (C) Faixa 9","ERRO Preço Coluna (C) Faixa 9"),"Lançar Preço Coluna (C) Faixa 9")</f>
        <v>Lançar Preço Coluna (C) Faixa 9</v>
      </c>
      <c r="N1561" s="33" t="str">
        <f>IF(F1561&lt;&gt;0,IF(AND(F1561&lt;F1560),"Preço Ok Coluna (D) Faixa 9","ERRO Preço Coluna (D) Faixa 9"),"Lançar Preço Coluna (D) Faixa 9")</f>
        <v>Lançar Preço Coluna (D) Faixa 9</v>
      </c>
      <c r="O1561" s="33"/>
      <c r="P1561" s="31" t="str">
        <f>IF(F1561&lt;&gt;"",IF(I1561=TRUE,"Preços OK na Faixa 9","ERRO Preços na Faixa 9"),"Lançar Preços na Faixa 9")</f>
        <v>Lançar Preços na Faixa 9</v>
      </c>
    </row>
    <row r="1562" spans="1:16" ht="25.5">
      <c r="A1562" s="11">
        <v>10</v>
      </c>
      <c r="B1562" s="12" t="s">
        <v>10</v>
      </c>
      <c r="C1562" s="19"/>
      <c r="D1562" s="84"/>
      <c r="E1562" s="84"/>
      <c r="F1562" s="84"/>
      <c r="G1562" s="10">
        <f t="shared" si="445"/>
        <v>0</v>
      </c>
      <c r="H1562" s="107"/>
      <c r="I1562" s="51" t="str">
        <f t="shared" si="446"/>
        <v/>
      </c>
      <c r="J1562" s="4"/>
      <c r="K1562" s="33" t="str">
        <f>IF(C1562&lt;&gt;0,IF(AND(C1562&lt;C1561),"Preço Ok Coluna (A) Faixa 10","ERRO Preço Coluna (A) Faixa 10"),"Lançar Preço Coluna (A) Faixa 10")</f>
        <v>Lançar Preço Coluna (A) Faixa 10</v>
      </c>
      <c r="L1562" s="33" t="str">
        <f>IF(D1562&lt;&gt;0,IF(AND(D1562&lt;D1561),"Preço Ok Coluna (B) Faixa 10","ERRO Preço Coluna (B) Faixa 10"),"Lançar Preço Coluna (B) Faixa 10")</f>
        <v>Lançar Preço Coluna (B) Faixa 10</v>
      </c>
      <c r="M1562" s="33" t="str">
        <f>IF(E1562&lt;&gt;0,IF(AND(E1562&lt;E1561),"Preço Ok Coluna (C) Faixa 10","ERRO Preço Coluna (C) Faixa 10"),"Lançar Preço Coluna (C) Faixa 10")</f>
        <v>Lançar Preço Coluna (C) Faixa 10</v>
      </c>
      <c r="N1562" s="33" t="str">
        <f>IF(F1562&lt;&gt;0,IF(AND(F1562&lt;F1561),"Preço Ok Coluna (D) Faixa 10","ERRO Preço Coluna (D) Faixa 10"),"Lançar Preço Coluna (D) Faixa 10")</f>
        <v>Lançar Preço Coluna (D) Faixa 10</v>
      </c>
      <c r="O1562" s="33"/>
      <c r="P1562" s="31" t="str">
        <f>IF(F1562&lt;&gt;"",IF(I1562=TRUE,"Preços OK na Faixa 10","ERRO Preços na Faixa 10"),"Lançar Preços na Faixa 10")</f>
        <v>Lançar Preços na Faixa 10</v>
      </c>
    </row>
    <row r="1563" spans="1:16" ht="25.5">
      <c r="A1563" s="11">
        <v>11</v>
      </c>
      <c r="B1563" s="12" t="s">
        <v>11</v>
      </c>
      <c r="C1563" s="19"/>
      <c r="D1563" s="84"/>
      <c r="E1563" s="84"/>
      <c r="F1563" s="84"/>
      <c r="G1563" s="10">
        <f t="shared" si="445"/>
        <v>0</v>
      </c>
      <c r="H1563" s="107"/>
      <c r="I1563" s="51" t="str">
        <f t="shared" si="446"/>
        <v/>
      </c>
      <c r="J1563" s="4"/>
      <c r="K1563" s="33" t="str">
        <f>IF(C1563&lt;&gt;0,IF(AND(C1563&lt;C1562),"Preço Ok Coluna (A) Faixa 11","ERRO Preço Coluna (A) Faixa 11"),"Lançar Preço Coluna (A) Faixa 11")</f>
        <v>Lançar Preço Coluna (A) Faixa 11</v>
      </c>
      <c r="L1563" s="33" t="str">
        <f>IF(D1563&lt;&gt;0,IF(AND(D1563&lt;D1562),"Preço Ok Coluna (B) Faixa 11","ERRO Preço Coluna (B) Faixa 11"),"Lançar Preço Coluna (B) Faixa 11")</f>
        <v>Lançar Preço Coluna (B) Faixa 11</v>
      </c>
      <c r="M1563" s="33" t="str">
        <f>IF(E1563&lt;&gt;0,IF(AND(E1563&lt;E1562),"Preço Ok Coluna (C) Faixa 11","ERRO Preço Coluna (C) Faixa 11"),"Lançar Preço Coluna (C) Faixa 11")</f>
        <v>Lançar Preço Coluna (C) Faixa 11</v>
      </c>
      <c r="N1563" s="33" t="str">
        <f>IF(F1563&lt;&gt;0,IF(AND(F1563&lt;F1562),"Preço Ok Coluna (D) Faixa 11","ERRO Preço Coluna (D) Faixa 11"),"Lançar Preço Coluna (D) Faixa 11")</f>
        <v>Lançar Preço Coluna (D) Faixa 11</v>
      </c>
      <c r="O1563" s="33"/>
      <c r="P1563" s="31" t="str">
        <f>IF(F1563&lt;&gt;"",IF(I1563=TRUE,"Preços OK na Faixa 11","ERRO Preços na Faixa 11"),"Lançar Preços na Faixa 11")</f>
        <v>Lançar Preços na Faixa 11</v>
      </c>
    </row>
    <row r="1564" spans="1:16" ht="25.5">
      <c r="A1564" s="11">
        <v>12</v>
      </c>
      <c r="B1564" s="12" t="s">
        <v>12</v>
      </c>
      <c r="C1564" s="19"/>
      <c r="D1564" s="84"/>
      <c r="E1564" s="84"/>
      <c r="F1564" s="84"/>
      <c r="G1564" s="10">
        <f t="shared" si="445"/>
        <v>0</v>
      </c>
      <c r="H1564" s="107"/>
      <c r="I1564" s="51" t="str">
        <f t="shared" si="446"/>
        <v/>
      </c>
      <c r="J1564" s="4"/>
      <c r="K1564" s="39" t="str">
        <f>IF(C1564&lt;&gt;0,IF(AND(C1564&lt;C1563),"Preço Ok Coluna (A) Faixa 12","ERRO Preço Coluna (A) Faixa 12"),"Lançar Preço Coluna (A) Faixa 12")</f>
        <v>Lançar Preço Coluna (A) Faixa 12</v>
      </c>
      <c r="L1564" s="39" t="str">
        <f>IF(D1564&lt;&gt;0,IF(AND(D1564&lt;D1563),"Preço Ok Coluna (B) Faixa 12","ERRO Preço Coluna (B) Faixa 12"),"Lançar Preço Coluna (B) Faixa 12")</f>
        <v>Lançar Preço Coluna (B) Faixa 12</v>
      </c>
      <c r="M1564" s="39" t="str">
        <f>IF(E1564&lt;&gt;0,IF(AND(E1564&lt;E1563),"Preço Ok Coluna (C) Faixa 12","ERRO Preço Coluna (C) Faixa 12"),"Lançar Preço Coluna (C) Faixa 12")</f>
        <v>Lançar Preço Coluna (C) Faixa 12</v>
      </c>
      <c r="N1564" s="39" t="str">
        <f>IF(F1564&lt;&gt;0,IF(AND(F1564&lt;F1563),"Preço Ok Coluna (D) Faixa 12","ERRO Preço Coluna (D) Faixa 12"),"Lançar Preço Coluna (D) Faixa 12")</f>
        <v>Lançar Preço Coluna (D) Faixa 12</v>
      </c>
      <c r="O1564" s="33"/>
      <c r="P1564" s="36" t="str">
        <f>IF(F1564&lt;&gt;"",IF(I1564=TRUE,"Preços OK na Faixa 12","ERRO Preços na Faixa 12"),"Lançar Preços na Faixa 12")</f>
        <v>Lançar Preços na Faixa 12</v>
      </c>
    </row>
    <row r="1565" spans="1:16" ht="26.25" thickBot="1">
      <c r="A1565" s="46">
        <v>13</v>
      </c>
      <c r="B1565" s="47" t="s">
        <v>13</v>
      </c>
      <c r="C1565" s="48"/>
      <c r="D1565" s="85"/>
      <c r="E1565" s="85"/>
      <c r="F1565" s="85"/>
      <c r="G1565" s="49">
        <f t="shared" si="445"/>
        <v>0</v>
      </c>
      <c r="H1565" s="107">
        <f>SUM(G1553:G1565)</f>
        <v>0</v>
      </c>
      <c r="I1565" s="51" t="str">
        <f t="shared" si="446"/>
        <v/>
      </c>
      <c r="J1565" s="4"/>
      <c r="K1565" s="39" t="str">
        <f>IF(C1565&lt;&gt;0,IF(AND(C1565&lt;C1564),"Preço Ok Coluna (A) Faixa 13","ERRO Preço Coluna (A) Faixa 13"),"Lançar Preço Coluna (A) Faixa 13")</f>
        <v>Lançar Preço Coluna (A) Faixa 13</v>
      </c>
      <c r="L1565" s="39" t="str">
        <f>IF(D1565&lt;&gt;0,IF(AND(D1565&lt;D1564),"Preço Ok Coluna (B) Faixa 12","ERRO Preço Coluna (B) Faixa 12"),"Lançar Preço Coluna (B) Faixa 12")</f>
        <v>Lançar Preço Coluna (B) Faixa 12</v>
      </c>
      <c r="M1565" s="39" t="str">
        <f>IF(E1565&lt;&gt;0,IF(AND(E1565&lt;E1564),"Preço Ok Coluna (C) Faixa 12","ERRO Preço Coluna (C) Faixa 12"),"Lançar Preço Coluna (C) Faixa 12")</f>
        <v>Lançar Preço Coluna (C) Faixa 12</v>
      </c>
      <c r="N1565" s="39" t="str">
        <f>IF(F1565&lt;&gt;0,IF(AND(F1565&lt;F1564),"Preço Ok Coluna (D) Faixa 12","ERRO Preço Coluna (D) Faixa 12"),"Lançar Preço Coluna (D) Faixa 12")</f>
        <v>Lançar Preço Coluna (D) Faixa 12</v>
      </c>
      <c r="O1565" s="39"/>
      <c r="P1565" s="36" t="str">
        <f>IF(F1565&lt;&gt;"",IF(I1565=TRUE,"Preços OK na Faixa 13","ERRO Preços na Faixa 13"),"Lançar Preços na Faixa 13")</f>
        <v>Lançar Preços na Faixa 13</v>
      </c>
    </row>
    <row r="1566" spans="1:16" ht="13.5" thickBot="1">
      <c r="H1566" s="108"/>
      <c r="K1566" s="35"/>
      <c r="L1566" s="35"/>
      <c r="M1566" s="35"/>
      <c r="N1566" s="35"/>
      <c r="O1566" s="35"/>
      <c r="P1566" s="42"/>
    </row>
    <row r="1567" spans="1:16" s="63" customFormat="1" ht="30.75" customHeight="1" thickBot="1">
      <c r="A1567" s="120" t="s">
        <v>243</v>
      </c>
      <c r="B1567" s="121"/>
      <c r="C1567" s="121"/>
      <c r="D1567" s="121"/>
      <c r="E1567" s="122"/>
      <c r="F1567" s="122"/>
      <c r="G1567" s="123"/>
      <c r="H1567" s="104"/>
      <c r="I1567" s="59"/>
      <c r="J1567" s="60"/>
      <c r="K1567" s="145" t="s">
        <v>50</v>
      </c>
      <c r="L1567" s="145"/>
      <c r="M1567" s="145"/>
      <c r="N1567" s="145"/>
      <c r="O1567" s="61"/>
      <c r="P1567" s="147" t="s">
        <v>51</v>
      </c>
    </row>
    <row r="1568" spans="1:16" ht="39.75" customHeight="1" thickBot="1">
      <c r="A1568" s="124" t="s">
        <v>178</v>
      </c>
      <c r="B1568" s="125"/>
      <c r="C1568" s="125"/>
      <c r="D1568" s="125"/>
      <c r="E1568" s="125"/>
      <c r="F1568" s="125"/>
      <c r="G1568" s="126"/>
      <c r="H1568" s="105"/>
      <c r="I1568" s="51"/>
      <c r="J1568" s="4"/>
      <c r="K1568" s="145"/>
      <c r="L1568" s="145"/>
      <c r="M1568" s="145"/>
      <c r="N1568" s="145"/>
      <c r="O1568" s="18"/>
      <c r="P1568" s="147"/>
    </row>
    <row r="1569" spans="1:16" ht="13.5" customHeight="1" thickBot="1">
      <c r="A1569" s="127" t="s">
        <v>37</v>
      </c>
      <c r="B1569" s="127" t="s">
        <v>36</v>
      </c>
      <c r="C1569" s="130" t="s">
        <v>179</v>
      </c>
      <c r="D1569" s="131"/>
      <c r="E1569" s="131"/>
      <c r="F1569" s="132"/>
      <c r="G1569" s="133" t="s">
        <v>231</v>
      </c>
      <c r="H1569" s="106"/>
      <c r="I1569" s="51"/>
      <c r="J1569" s="4"/>
      <c r="K1569" s="145"/>
      <c r="L1569" s="145"/>
      <c r="M1569" s="145"/>
      <c r="N1569" s="145"/>
      <c r="O1569" s="18"/>
      <c r="P1569" s="147"/>
    </row>
    <row r="1570" spans="1:16" ht="13.5" customHeight="1" thickBot="1">
      <c r="A1570" s="128"/>
      <c r="B1570" s="128"/>
      <c r="C1570" s="136" t="s">
        <v>41</v>
      </c>
      <c r="D1570" s="82" t="s">
        <v>42</v>
      </c>
      <c r="E1570" s="82" t="s">
        <v>43</v>
      </c>
      <c r="F1570" s="82" t="s">
        <v>44</v>
      </c>
      <c r="G1570" s="134"/>
      <c r="H1570" s="106"/>
      <c r="I1570" s="51"/>
      <c r="J1570" s="4"/>
      <c r="K1570" s="145"/>
      <c r="L1570" s="145"/>
      <c r="M1570" s="145"/>
      <c r="N1570" s="145"/>
      <c r="O1570" s="18"/>
      <c r="P1570" s="147"/>
    </row>
    <row r="1571" spans="1:16" ht="39" customHeight="1" thickBot="1">
      <c r="A1571" s="129"/>
      <c r="B1571" s="129"/>
      <c r="C1571" s="138"/>
      <c r="D1571" s="83" t="s">
        <v>47</v>
      </c>
      <c r="E1571" s="83" t="s">
        <v>48</v>
      </c>
      <c r="F1571" s="83" t="s">
        <v>49</v>
      </c>
      <c r="G1571" s="135"/>
      <c r="H1571" s="106"/>
      <c r="I1571" s="51"/>
      <c r="J1571" s="4"/>
      <c r="K1571" s="146"/>
      <c r="L1571" s="146"/>
      <c r="M1571" s="146"/>
      <c r="N1571" s="146"/>
      <c r="O1571" s="32"/>
      <c r="P1571" s="148"/>
    </row>
    <row r="1572" spans="1:16" ht="25.5">
      <c r="A1572" s="8">
        <v>1</v>
      </c>
      <c r="B1572" s="9" t="s">
        <v>1</v>
      </c>
      <c r="C1572" s="19"/>
      <c r="D1572" s="84"/>
      <c r="E1572" s="84"/>
      <c r="F1572" s="84"/>
      <c r="G1572" s="10">
        <f t="shared" ref="G1572:G1584" si="447">SUM(C1572:D1572)</f>
        <v>0</v>
      </c>
      <c r="H1572" s="107"/>
      <c r="I1572" s="51" t="str">
        <f t="shared" ref="I1572:I1584" si="448">IF(C1572&lt;&gt;0,AND(D1572&lt;C1572,E1572&lt;D1572,F1572&lt;E1572),"")</f>
        <v/>
      </c>
      <c r="J1572" s="4"/>
      <c r="K1572" s="40" t="str">
        <f>IF(C1572&lt;&gt;0,IF(AND(C1572&lt;C1553),"Preço Ok Coluna (A) Faixa 1","ERRO Preço Coluna (A) Faixa 1"),"Lançar Preço Coluna (A) Faixa 1")</f>
        <v>Lançar Preço Coluna (A) Faixa 1</v>
      </c>
      <c r="L1572" s="40" t="str">
        <f>IF(D1572&lt;&gt;0,IF(AND(D1572&lt;D1553),"Preço Ok Coluna (B) Faixa 1","ERRO Preço Coluna (B) Faixa 1"),"Lançar Preço Coluna (B) Faixa 1")</f>
        <v>Lançar Preço Coluna (B) Faixa 1</v>
      </c>
      <c r="M1572" s="40" t="str">
        <f>IF(E1572&lt;&gt;0,IF(AND(E1572&lt;E1553),"Preço Ok Coluna (C) Faixa 1","ERRO Preço Coluna (C) Faixa 1"),"Lançar Preço Coluna (C) Faixa 1")</f>
        <v>Lançar Preço Coluna (C) Faixa 1</v>
      </c>
      <c r="N1572" s="40" t="str">
        <f>IF(F1572&lt;&gt;0,IF(AND(F1572&lt;F1553),"Preço Ok Coluna (D) Faixa 1","ERRO Preço Coluna (D) Faixa 1"),"Lançar Preço Coluna (D) Faixa 1")</f>
        <v>Lançar Preço Coluna (D) Faixa 1</v>
      </c>
      <c r="O1572" s="40"/>
      <c r="P1572" s="31" t="str">
        <f>IF(F1572&lt;&gt;"",IF(I1572=TRUE,"Preços OK na Faixa 1","ERRO Preços na Faixa 1"),"Lançar Preços na Faixa 1")</f>
        <v>Lançar Preços na Faixa 1</v>
      </c>
    </row>
    <row r="1573" spans="1:16" ht="25.5">
      <c r="A1573" s="11">
        <v>2</v>
      </c>
      <c r="B1573" s="12" t="s">
        <v>2</v>
      </c>
      <c r="C1573" s="19"/>
      <c r="D1573" s="84"/>
      <c r="E1573" s="84"/>
      <c r="F1573" s="84"/>
      <c r="G1573" s="10">
        <f t="shared" si="447"/>
        <v>0</v>
      </c>
      <c r="H1573" s="107"/>
      <c r="I1573" s="51" t="str">
        <f t="shared" si="448"/>
        <v/>
      </c>
      <c r="J1573" s="4"/>
      <c r="K1573" s="40" t="str">
        <f>IF(C1573&lt;&gt;0,IF(AND(C1573&lt;C1554),"Preço Ok Coluna (A) Faixa 1","ERRO Preço Coluna (A) Faixa 1"),"Lançar Preço Coluna (A) Faixa 1")</f>
        <v>Lançar Preço Coluna (A) Faixa 1</v>
      </c>
      <c r="L1573" s="40" t="str">
        <f>IF(D1573&lt;&gt;0,IF(AND(D1573&lt;D1554),"Preço Ok Coluna (B) Faixa 1","ERRO Preço Coluna (B) Faixa 1"),"Lançar Preço Coluna (B) Faixa 1")</f>
        <v>Lançar Preço Coluna (B) Faixa 1</v>
      </c>
      <c r="M1573" s="40" t="str">
        <f>IF(E1573&lt;&gt;0,IF(AND(E1573&lt;E1554),"Preço Ok Coluna (C) Faixa 1","ERRO Preço Coluna (C) Faixa 1"),"Lançar Preço Coluna (C) Faixa 1")</f>
        <v>Lançar Preço Coluna (C) Faixa 1</v>
      </c>
      <c r="N1573" s="40" t="str">
        <f>IF(F1573&lt;&gt;0,IF(AND(F1573&lt;F1554),"Preço Ok Coluna (D) Faixa 1","ERRO Preço Coluna (D) Faixa 1"),"Lançar Preço Coluna (D) Faixa 1")</f>
        <v>Lançar Preço Coluna (D) Faixa 1</v>
      </c>
      <c r="O1573" s="33"/>
      <c r="P1573" s="31" t="str">
        <f>IF(F1573&lt;&gt;"",IF(I1573=TRUE,"Preços OK na Faixa 2","ERRO Preços na Faixa 2"),"Lançar Preços na Faixa 2")</f>
        <v>Lançar Preços na Faixa 2</v>
      </c>
    </row>
    <row r="1574" spans="1:16" ht="25.5">
      <c r="A1574" s="94">
        <v>3</v>
      </c>
      <c r="B1574" s="95" t="s">
        <v>3</v>
      </c>
      <c r="C1574" s="19"/>
      <c r="D1574" s="84"/>
      <c r="E1574" s="84"/>
      <c r="F1574" s="84"/>
      <c r="G1574" s="10">
        <f t="shared" si="447"/>
        <v>0</v>
      </c>
      <c r="H1574" s="107"/>
      <c r="I1574" s="51" t="str">
        <f t="shared" si="448"/>
        <v/>
      </c>
      <c r="J1574" s="4"/>
      <c r="K1574" s="40" t="str">
        <f t="shared" ref="K1574:K1584" si="449">IF(C1574&lt;&gt;0,IF(AND(C1574&lt;C1555),"Preço Ok Coluna (A) Faixa 1","ERRO Preço Coluna (A) Faixa 1"),"Lançar Preço Coluna (A) Faixa 1")</f>
        <v>Lançar Preço Coluna (A) Faixa 1</v>
      </c>
      <c r="L1574" s="40" t="str">
        <f t="shared" ref="L1574:L1584" si="450">IF(D1574&lt;&gt;0,IF(AND(D1574&lt;D1555),"Preço Ok Coluna (B) Faixa 1","ERRO Preço Coluna (B) Faixa 1"),"Lançar Preço Coluna (B) Faixa 1")</f>
        <v>Lançar Preço Coluna (B) Faixa 1</v>
      </c>
      <c r="M1574" s="40" t="str">
        <f t="shared" ref="M1574:M1584" si="451">IF(E1574&lt;&gt;0,IF(AND(E1574&lt;E1555),"Preço Ok Coluna (C) Faixa 1","ERRO Preço Coluna (C) Faixa 1"),"Lançar Preço Coluna (C) Faixa 1")</f>
        <v>Lançar Preço Coluna (C) Faixa 1</v>
      </c>
      <c r="N1574" s="40" t="str">
        <f t="shared" ref="N1574:N1584" si="452">IF(F1574&lt;&gt;0,IF(AND(F1574&lt;F1555),"Preço Ok Coluna (D) Faixa 1","ERRO Preço Coluna (D) Faixa 1"),"Lançar Preço Coluna (D) Faixa 1")</f>
        <v>Lançar Preço Coluna (D) Faixa 1</v>
      </c>
      <c r="O1574" s="33"/>
      <c r="P1574" s="31" t="str">
        <f>IF(F1574&lt;&gt;"",IF(I1574=TRUE,"Preços OK na Faixa 3","ERRO Preços na Faixa 3"),"Lançar Preços na Faixa 3")</f>
        <v>Lançar Preços na Faixa 3</v>
      </c>
    </row>
    <row r="1575" spans="1:16" ht="25.5">
      <c r="A1575" s="11">
        <v>4</v>
      </c>
      <c r="B1575" s="12" t="s">
        <v>4</v>
      </c>
      <c r="C1575" s="19"/>
      <c r="D1575" s="84"/>
      <c r="E1575" s="84"/>
      <c r="F1575" s="84"/>
      <c r="G1575" s="10">
        <f t="shared" si="447"/>
        <v>0</v>
      </c>
      <c r="H1575" s="107"/>
      <c r="I1575" s="51" t="str">
        <f t="shared" si="448"/>
        <v/>
      </c>
      <c r="J1575" s="4"/>
      <c r="K1575" s="40" t="str">
        <f t="shared" si="449"/>
        <v>Lançar Preço Coluna (A) Faixa 1</v>
      </c>
      <c r="L1575" s="40" t="str">
        <f t="shared" si="450"/>
        <v>Lançar Preço Coluna (B) Faixa 1</v>
      </c>
      <c r="M1575" s="40" t="str">
        <f t="shared" si="451"/>
        <v>Lançar Preço Coluna (C) Faixa 1</v>
      </c>
      <c r="N1575" s="40" t="str">
        <f t="shared" si="452"/>
        <v>Lançar Preço Coluna (D) Faixa 1</v>
      </c>
      <c r="O1575" s="33"/>
      <c r="P1575" s="31" t="str">
        <f>IF(F1575&lt;&gt;"",IF(I1575=TRUE,"Preços OK na Faixa 4","ERRO Preços na Faixa 4"),"Lançar Preços na Faixa 4")</f>
        <v>Lançar Preços na Faixa 4</v>
      </c>
    </row>
    <row r="1576" spans="1:16" ht="25.5">
      <c r="A1576" s="14">
        <v>5</v>
      </c>
      <c r="B1576" s="15" t="s">
        <v>5</v>
      </c>
      <c r="C1576" s="19"/>
      <c r="D1576" s="84"/>
      <c r="E1576" s="84"/>
      <c r="F1576" s="84"/>
      <c r="G1576" s="10">
        <f t="shared" si="447"/>
        <v>0</v>
      </c>
      <c r="H1576" s="107"/>
      <c r="I1576" s="51" t="str">
        <f t="shared" si="448"/>
        <v/>
      </c>
      <c r="J1576" s="18"/>
      <c r="K1576" s="40" t="str">
        <f t="shared" si="449"/>
        <v>Lançar Preço Coluna (A) Faixa 1</v>
      </c>
      <c r="L1576" s="40" t="str">
        <f t="shared" si="450"/>
        <v>Lançar Preço Coluna (B) Faixa 1</v>
      </c>
      <c r="M1576" s="40" t="str">
        <f t="shared" si="451"/>
        <v>Lançar Preço Coluna (C) Faixa 1</v>
      </c>
      <c r="N1576" s="40" t="str">
        <f t="shared" si="452"/>
        <v>Lançar Preço Coluna (D) Faixa 1</v>
      </c>
      <c r="O1576" s="33"/>
      <c r="P1576" s="31" t="str">
        <f>IF(F1576&lt;&gt;"",IF(I1576=TRUE,"Preços OK na Faixa 5","ERRO Preços na Faixa 5"),"Lançar Preços na Faixa 5")</f>
        <v>Lançar Preços na Faixa 5</v>
      </c>
    </row>
    <row r="1577" spans="1:16" ht="25.5">
      <c r="A1577" s="11">
        <v>6</v>
      </c>
      <c r="B1577" s="12" t="s">
        <v>6</v>
      </c>
      <c r="C1577" s="19"/>
      <c r="D1577" s="84"/>
      <c r="E1577" s="84"/>
      <c r="F1577" s="84"/>
      <c r="G1577" s="10">
        <f t="shared" si="447"/>
        <v>0</v>
      </c>
      <c r="H1577" s="107"/>
      <c r="I1577" s="51" t="str">
        <f t="shared" si="448"/>
        <v/>
      </c>
      <c r="J1577" s="4"/>
      <c r="K1577" s="40" t="str">
        <f t="shared" si="449"/>
        <v>Lançar Preço Coluna (A) Faixa 1</v>
      </c>
      <c r="L1577" s="40" t="str">
        <f t="shared" si="450"/>
        <v>Lançar Preço Coluna (B) Faixa 1</v>
      </c>
      <c r="M1577" s="40" t="str">
        <f t="shared" si="451"/>
        <v>Lançar Preço Coluna (C) Faixa 1</v>
      </c>
      <c r="N1577" s="40" t="str">
        <f t="shared" si="452"/>
        <v>Lançar Preço Coluna (D) Faixa 1</v>
      </c>
      <c r="O1577" s="33"/>
      <c r="P1577" s="31" t="str">
        <f>IF(F1577&lt;&gt;"",IF(I1577=TRUE,"Preços OK na Faixa 6","ERRO Preços na Faixa 6"),"Lançar Preços na Faixa 6")</f>
        <v>Lançar Preços na Faixa 6</v>
      </c>
    </row>
    <row r="1578" spans="1:16" ht="25.5">
      <c r="A1578" s="11">
        <v>7</v>
      </c>
      <c r="B1578" s="12" t="s">
        <v>7</v>
      </c>
      <c r="C1578" s="19"/>
      <c r="D1578" s="84"/>
      <c r="E1578" s="84"/>
      <c r="F1578" s="84"/>
      <c r="G1578" s="10">
        <f t="shared" si="447"/>
        <v>0</v>
      </c>
      <c r="H1578" s="107"/>
      <c r="I1578" s="51" t="str">
        <f t="shared" si="448"/>
        <v/>
      </c>
      <c r="J1578" s="4"/>
      <c r="K1578" s="40" t="str">
        <f t="shared" si="449"/>
        <v>Lançar Preço Coluna (A) Faixa 1</v>
      </c>
      <c r="L1578" s="40" t="str">
        <f t="shared" si="450"/>
        <v>Lançar Preço Coluna (B) Faixa 1</v>
      </c>
      <c r="M1578" s="40" t="str">
        <f t="shared" si="451"/>
        <v>Lançar Preço Coluna (C) Faixa 1</v>
      </c>
      <c r="N1578" s="40" t="str">
        <f t="shared" si="452"/>
        <v>Lançar Preço Coluna (D) Faixa 1</v>
      </c>
      <c r="O1578" s="33"/>
      <c r="P1578" s="31" t="str">
        <f>IF(F1578&lt;&gt;"",IF(I1578=TRUE,"Preços OK na Faixa 7","ERRO Preços na Faixa 7"),"Lançar Preços na Faixa 7")</f>
        <v>Lançar Preços na Faixa 7</v>
      </c>
    </row>
    <row r="1579" spans="1:16" ht="25.5">
      <c r="A1579" s="11">
        <v>8</v>
      </c>
      <c r="B1579" s="12" t="s">
        <v>8</v>
      </c>
      <c r="C1579" s="19"/>
      <c r="D1579" s="84"/>
      <c r="E1579" s="84"/>
      <c r="F1579" s="84"/>
      <c r="G1579" s="10">
        <f t="shared" si="447"/>
        <v>0</v>
      </c>
      <c r="H1579" s="107"/>
      <c r="I1579" s="51" t="str">
        <f t="shared" si="448"/>
        <v/>
      </c>
      <c r="J1579" s="4"/>
      <c r="K1579" s="40" t="str">
        <f t="shared" si="449"/>
        <v>Lançar Preço Coluna (A) Faixa 1</v>
      </c>
      <c r="L1579" s="40" t="str">
        <f t="shared" si="450"/>
        <v>Lançar Preço Coluna (B) Faixa 1</v>
      </c>
      <c r="M1579" s="40" t="str">
        <f t="shared" si="451"/>
        <v>Lançar Preço Coluna (C) Faixa 1</v>
      </c>
      <c r="N1579" s="40" t="str">
        <f t="shared" si="452"/>
        <v>Lançar Preço Coluna (D) Faixa 1</v>
      </c>
      <c r="O1579" s="33"/>
      <c r="P1579" s="31" t="str">
        <f>IF(F1579&lt;&gt;"",IF(I1579=TRUE,"Preços OK na Faixa 8","ERRO Preços na Faixa 8"),"Lançar Preços na Faixa 8")</f>
        <v>Lançar Preços na Faixa 8</v>
      </c>
    </row>
    <row r="1580" spans="1:16" ht="25.5">
      <c r="A1580" s="11">
        <v>9</v>
      </c>
      <c r="B1580" s="12" t="s">
        <v>9</v>
      </c>
      <c r="C1580" s="19"/>
      <c r="D1580" s="84"/>
      <c r="E1580" s="84"/>
      <c r="F1580" s="84"/>
      <c r="G1580" s="10">
        <f t="shared" si="447"/>
        <v>0</v>
      </c>
      <c r="H1580" s="107"/>
      <c r="I1580" s="51" t="str">
        <f t="shared" si="448"/>
        <v/>
      </c>
      <c r="J1580" s="4"/>
      <c r="K1580" s="40" t="str">
        <f t="shared" si="449"/>
        <v>Lançar Preço Coluna (A) Faixa 1</v>
      </c>
      <c r="L1580" s="40" t="str">
        <f t="shared" si="450"/>
        <v>Lançar Preço Coluna (B) Faixa 1</v>
      </c>
      <c r="M1580" s="40" t="str">
        <f t="shared" si="451"/>
        <v>Lançar Preço Coluna (C) Faixa 1</v>
      </c>
      <c r="N1580" s="40" t="str">
        <f t="shared" si="452"/>
        <v>Lançar Preço Coluna (D) Faixa 1</v>
      </c>
      <c r="O1580" s="33"/>
      <c r="P1580" s="31" t="str">
        <f>IF(F1580&lt;&gt;"",IF(I1580=TRUE,"Preços OK na Faixa 9","ERRO Preços na Faixa 9"),"Lançar Preços na Faixa 9")</f>
        <v>Lançar Preços na Faixa 9</v>
      </c>
    </row>
    <row r="1581" spans="1:16" ht="25.5">
      <c r="A1581" s="11">
        <v>10</v>
      </c>
      <c r="B1581" s="12" t="s">
        <v>10</v>
      </c>
      <c r="C1581" s="19"/>
      <c r="D1581" s="84"/>
      <c r="E1581" s="84"/>
      <c r="F1581" s="84"/>
      <c r="G1581" s="10">
        <f t="shared" si="447"/>
        <v>0</v>
      </c>
      <c r="H1581" s="107"/>
      <c r="I1581" s="51" t="str">
        <f t="shared" si="448"/>
        <v/>
      </c>
      <c r="J1581" s="4"/>
      <c r="K1581" s="40" t="str">
        <f t="shared" si="449"/>
        <v>Lançar Preço Coluna (A) Faixa 1</v>
      </c>
      <c r="L1581" s="40" t="str">
        <f t="shared" si="450"/>
        <v>Lançar Preço Coluna (B) Faixa 1</v>
      </c>
      <c r="M1581" s="40" t="str">
        <f t="shared" si="451"/>
        <v>Lançar Preço Coluna (C) Faixa 1</v>
      </c>
      <c r="N1581" s="40" t="str">
        <f t="shared" si="452"/>
        <v>Lançar Preço Coluna (D) Faixa 1</v>
      </c>
      <c r="O1581" s="33"/>
      <c r="P1581" s="31" t="str">
        <f>IF(F1581&lt;&gt;"",IF(I1581=TRUE,"Preços OK na Faixa 10","ERRO Preços na Faixa 10"),"Lançar Preços na Faixa 10")</f>
        <v>Lançar Preços na Faixa 10</v>
      </c>
    </row>
    <row r="1582" spans="1:16" ht="25.5">
      <c r="A1582" s="11">
        <v>11</v>
      </c>
      <c r="B1582" s="12" t="s">
        <v>11</v>
      </c>
      <c r="C1582" s="19"/>
      <c r="D1582" s="84"/>
      <c r="E1582" s="84"/>
      <c r="F1582" s="84"/>
      <c r="G1582" s="10">
        <f t="shared" si="447"/>
        <v>0</v>
      </c>
      <c r="H1582" s="107"/>
      <c r="I1582" s="51" t="str">
        <f t="shared" si="448"/>
        <v/>
      </c>
      <c r="J1582" s="4"/>
      <c r="K1582" s="40" t="str">
        <f t="shared" si="449"/>
        <v>Lançar Preço Coluna (A) Faixa 1</v>
      </c>
      <c r="L1582" s="40" t="str">
        <f t="shared" si="450"/>
        <v>Lançar Preço Coluna (B) Faixa 1</v>
      </c>
      <c r="M1582" s="40" t="str">
        <f t="shared" si="451"/>
        <v>Lançar Preço Coluna (C) Faixa 1</v>
      </c>
      <c r="N1582" s="40" t="str">
        <f t="shared" si="452"/>
        <v>Lançar Preço Coluna (D) Faixa 1</v>
      </c>
      <c r="O1582" s="33"/>
      <c r="P1582" s="31" t="str">
        <f>IF(F1582&lt;&gt;"",IF(I1582=TRUE,"Preços OK na Faixa 11","ERRO Preços na Faixa 11"),"Lançar Preços na Faixa 11")</f>
        <v>Lançar Preços na Faixa 11</v>
      </c>
    </row>
    <row r="1583" spans="1:16" ht="25.5">
      <c r="A1583" s="11">
        <v>12</v>
      </c>
      <c r="B1583" s="12" t="s">
        <v>12</v>
      </c>
      <c r="C1583" s="19"/>
      <c r="D1583" s="84"/>
      <c r="E1583" s="84"/>
      <c r="F1583" s="84"/>
      <c r="G1583" s="10">
        <f t="shared" si="447"/>
        <v>0</v>
      </c>
      <c r="H1583" s="107"/>
      <c r="I1583" s="51" t="str">
        <f t="shared" si="448"/>
        <v/>
      </c>
      <c r="J1583" s="4"/>
      <c r="K1583" s="40" t="str">
        <f t="shared" si="449"/>
        <v>Lançar Preço Coluna (A) Faixa 1</v>
      </c>
      <c r="L1583" s="40" t="str">
        <f t="shared" si="450"/>
        <v>Lançar Preço Coluna (B) Faixa 1</v>
      </c>
      <c r="M1583" s="40" t="str">
        <f t="shared" si="451"/>
        <v>Lançar Preço Coluna (C) Faixa 1</v>
      </c>
      <c r="N1583" s="40" t="str">
        <f t="shared" si="452"/>
        <v>Lançar Preço Coluna (D) Faixa 1</v>
      </c>
      <c r="O1583" s="33"/>
      <c r="P1583" s="36" t="str">
        <f>IF(F1583&lt;&gt;"",IF(I1583=TRUE,"Preços OK na Faixa 12","ERRO Preços na Faixa 12"),"Lançar Preços na Faixa 12")</f>
        <v>Lançar Preços na Faixa 12</v>
      </c>
    </row>
    <row r="1584" spans="1:16" ht="26.25" thickBot="1">
      <c r="A1584" s="46">
        <v>13</v>
      </c>
      <c r="B1584" s="47" t="s">
        <v>13</v>
      </c>
      <c r="C1584" s="48"/>
      <c r="D1584" s="85"/>
      <c r="E1584" s="85"/>
      <c r="F1584" s="85"/>
      <c r="G1584" s="49">
        <f t="shared" si="447"/>
        <v>0</v>
      </c>
      <c r="H1584" s="107">
        <f>SUM(G1572:G1584)</f>
        <v>0</v>
      </c>
      <c r="I1584" s="51" t="str">
        <f t="shared" si="448"/>
        <v/>
      </c>
      <c r="J1584" s="4"/>
      <c r="K1584" s="40" t="str">
        <f t="shared" si="449"/>
        <v>Lançar Preço Coluna (A) Faixa 1</v>
      </c>
      <c r="L1584" s="40" t="str">
        <f t="shared" si="450"/>
        <v>Lançar Preço Coluna (B) Faixa 1</v>
      </c>
      <c r="M1584" s="40" t="str">
        <f t="shared" si="451"/>
        <v>Lançar Preço Coluna (C) Faixa 1</v>
      </c>
      <c r="N1584" s="40" t="str">
        <f t="shared" si="452"/>
        <v>Lançar Preço Coluna (D) Faixa 1</v>
      </c>
      <c r="O1584" s="39"/>
      <c r="P1584" s="36" t="str">
        <f>IF(F1584&lt;&gt;"",IF(I1584=TRUE,"Preços OK na Faixa 13","ERRO Preços na Faixa 13"),"Lançar Preços na Faixa 13")</f>
        <v>Lançar Preços na Faixa 13</v>
      </c>
    </row>
    <row r="1586" spans="1:11" s="1" customFormat="1" ht="30" customHeight="1">
      <c r="A1586" s="177" t="s">
        <v>241</v>
      </c>
      <c r="B1586" s="178"/>
      <c r="C1586" s="178"/>
      <c r="D1586" s="178"/>
      <c r="E1586" s="178"/>
      <c r="F1586" s="179"/>
      <c r="G1586" s="66">
        <f>SUM(H1534:H1584)</f>
        <v>0</v>
      </c>
      <c r="H1586" s="76"/>
      <c r="I1586" s="51"/>
      <c r="J1586" s="4"/>
      <c r="K1586" s="17"/>
    </row>
  </sheetData>
  <dataConsolidate/>
  <customSheetViews>
    <customSheetView guid="{8C681E50-5547-8049-8919-D63CE447B1A1}" scale="150" showPageBreaks="1" showGridLines="0" fitToPage="1" printArea="1" hiddenColumns="1">
      <pane ySplit="2.0238095238095237" topLeftCell="A408" activePane="bottomLeft" state="frozenSplit"/>
      <selection pane="bottomLeft" activeCell="K405" sqref="K405"/>
      <rowBreaks count="6" manualBreakCount="6">
        <brk id="47" max="4" man="1"/>
        <brk id="89" max="4" man="1"/>
        <brk id="134" max="4" man="1"/>
        <brk id="176" max="4" man="1"/>
        <brk id="218" max="4" man="1"/>
        <brk id="431" max="4" man="1"/>
      </rowBreaks>
      <pageMargins left="0.511811024" right="0.511811024" top="0.78740157499999996" bottom="0.78740157499999996" header="0.31496062000000002" footer="0.31496062000000002"/>
      <pageSetup paperSize="9" scale="97" fitToHeight="0" orientation="portrait" horizontalDpi="4294967292" verticalDpi="4294967292"/>
      <headerFooter>
        <oddHeader>&amp;CAnexo IV – Planilha de Cotação de Preços</oddHeader>
        <oddFooter>&amp;R&amp;9Página &amp;P/&amp;N</oddFooter>
      </headerFooter>
    </customSheetView>
    <customSheetView guid="{0F011CE9-21A5-4EC3-A343-285D5E9426AC}" scale="90" showPageBreaks="1" showGridLines="0" fitToPage="1" printArea="1" hiddenRows="1" hiddenColumns="1" topLeftCell="A7">
      <selection activeCell="M8" sqref="M8"/>
      <rowBreaks count="7" manualBreakCount="7">
        <brk id="45" max="6" man="1"/>
        <brk id="49" max="4" man="1"/>
        <brk id="93" max="4" man="1"/>
        <brk id="140" max="4" man="1"/>
        <brk id="184" max="4" man="1"/>
        <brk id="228" max="4" man="1"/>
        <brk id="451" max="4" man="1"/>
      </rowBreaks>
      <pageMargins left="0.75" right="0.75" top="1" bottom="1" header="0.5" footer="0.5"/>
      <pageSetup paperSize="9" scale="95" fitToHeight="0" orientation="portrait" horizontalDpi="4294967292" verticalDpi="4294967292" r:id="rId1"/>
      <headerFooter>
        <oddHeader>&amp;CAnexo IV – Planilha de Cotação de Preços</oddHeader>
        <oddFooter>&amp;R&amp;9Página &amp;P/&amp;N</oddFooter>
      </headerFooter>
    </customSheetView>
  </customSheetViews>
  <mergeCells count="698">
    <mergeCell ref="K1396:N1400"/>
    <mergeCell ref="P1396:P1400"/>
    <mergeCell ref="K1510:N1514"/>
    <mergeCell ref="P1510:P1514"/>
    <mergeCell ref="A1586:F1586"/>
    <mergeCell ref="A1567:G1567"/>
    <mergeCell ref="K1567:N1571"/>
    <mergeCell ref="P1567:P1571"/>
    <mergeCell ref="A1568:G1568"/>
    <mergeCell ref="A1569:A1571"/>
    <mergeCell ref="B1569:B1571"/>
    <mergeCell ref="C1569:F1569"/>
    <mergeCell ref="G1569:G1571"/>
    <mergeCell ref="C1570:C1571"/>
    <mergeCell ref="A1548:G1548"/>
    <mergeCell ref="K1548:N1552"/>
    <mergeCell ref="P1548:P1552"/>
    <mergeCell ref="A1549:G1549"/>
    <mergeCell ref="A1550:A1552"/>
    <mergeCell ref="B1550:B1552"/>
    <mergeCell ref="C1550:F1550"/>
    <mergeCell ref="G1550:G1552"/>
    <mergeCell ref="C1551:C1552"/>
    <mergeCell ref="A1396:G1396"/>
    <mergeCell ref="A1063:G1063"/>
    <mergeCell ref="A1122:F1122"/>
    <mergeCell ref="A1529:G1529"/>
    <mergeCell ref="K1529:N1533"/>
    <mergeCell ref="P1529:P1533"/>
    <mergeCell ref="A1530:G1530"/>
    <mergeCell ref="A1531:A1533"/>
    <mergeCell ref="B1531:B1533"/>
    <mergeCell ref="C1531:F1531"/>
    <mergeCell ref="G1531:G1533"/>
    <mergeCell ref="C1532:C1533"/>
    <mergeCell ref="A1124:G1124"/>
    <mergeCell ref="A1297:F1297"/>
    <mergeCell ref="A1299:G1299"/>
    <mergeCell ref="K1415:N1419"/>
    <mergeCell ref="P1415:P1419"/>
    <mergeCell ref="K1434:N1438"/>
    <mergeCell ref="P1434:P1438"/>
    <mergeCell ref="K1453:N1457"/>
    <mergeCell ref="P1453:P1457"/>
    <mergeCell ref="K1472:N1476"/>
    <mergeCell ref="P1472:P1476"/>
    <mergeCell ref="K1491:N1495"/>
    <mergeCell ref="P1491:P1495"/>
    <mergeCell ref="A1359:G1359"/>
    <mergeCell ref="A1360:A1362"/>
    <mergeCell ref="B1360:B1362"/>
    <mergeCell ref="C1360:F1360"/>
    <mergeCell ref="G1360:G1362"/>
    <mergeCell ref="A1377:G1377"/>
    <mergeCell ref="K1377:N1381"/>
    <mergeCell ref="P1377:P1381"/>
    <mergeCell ref="A1378:G1378"/>
    <mergeCell ref="A1379:A1381"/>
    <mergeCell ref="B1379:B1381"/>
    <mergeCell ref="C1379:F1379"/>
    <mergeCell ref="G1379:G1381"/>
    <mergeCell ref="K1358:N1362"/>
    <mergeCell ref="P1358:P1362"/>
    <mergeCell ref="A1339:G1339"/>
    <mergeCell ref="K1339:N1343"/>
    <mergeCell ref="P1339:P1343"/>
    <mergeCell ref="A1340:G1340"/>
    <mergeCell ref="A1341:A1343"/>
    <mergeCell ref="B1341:B1343"/>
    <mergeCell ref="C1341:F1341"/>
    <mergeCell ref="G1341:G1343"/>
    <mergeCell ref="A1358:G1358"/>
    <mergeCell ref="A1301:G1301"/>
    <mergeCell ref="K1301:N1305"/>
    <mergeCell ref="P1301:P1305"/>
    <mergeCell ref="A1302:G1302"/>
    <mergeCell ref="A1303:A1305"/>
    <mergeCell ref="B1303:B1305"/>
    <mergeCell ref="C1303:F1303"/>
    <mergeCell ref="G1303:G1305"/>
    <mergeCell ref="A1320:G1320"/>
    <mergeCell ref="K1320:N1324"/>
    <mergeCell ref="P1320:P1324"/>
    <mergeCell ref="A1321:G1321"/>
    <mergeCell ref="A1322:A1324"/>
    <mergeCell ref="B1322:B1324"/>
    <mergeCell ref="C1322:F1322"/>
    <mergeCell ref="G1322:G1324"/>
    <mergeCell ref="A1278:G1278"/>
    <mergeCell ref="K1278:N1282"/>
    <mergeCell ref="P1278:P1282"/>
    <mergeCell ref="A1279:G1279"/>
    <mergeCell ref="A1280:A1282"/>
    <mergeCell ref="B1280:B1282"/>
    <mergeCell ref="C1280:F1280"/>
    <mergeCell ref="G1280:G1282"/>
    <mergeCell ref="C1281:C1282"/>
    <mergeCell ref="A1259:G1259"/>
    <mergeCell ref="K1259:N1263"/>
    <mergeCell ref="P1259:P1263"/>
    <mergeCell ref="A1260:G1260"/>
    <mergeCell ref="A1261:A1263"/>
    <mergeCell ref="B1261:B1263"/>
    <mergeCell ref="C1261:F1261"/>
    <mergeCell ref="G1261:G1263"/>
    <mergeCell ref="C1262:C1263"/>
    <mergeCell ref="A1240:G1240"/>
    <mergeCell ref="K1240:N1244"/>
    <mergeCell ref="P1240:P1244"/>
    <mergeCell ref="A1241:G1241"/>
    <mergeCell ref="A1242:A1244"/>
    <mergeCell ref="B1242:B1244"/>
    <mergeCell ref="C1242:F1242"/>
    <mergeCell ref="G1242:G1244"/>
    <mergeCell ref="C1243:C1244"/>
    <mergeCell ref="A1103:G1103"/>
    <mergeCell ref="K1103:N1107"/>
    <mergeCell ref="P1103:P1107"/>
    <mergeCell ref="A1104:G1104"/>
    <mergeCell ref="A1105:A1107"/>
    <mergeCell ref="B1105:B1107"/>
    <mergeCell ref="C1105:F1105"/>
    <mergeCell ref="G1105:G1107"/>
    <mergeCell ref="C1106:C1107"/>
    <mergeCell ref="A1202:G1202"/>
    <mergeCell ref="K1202:N1206"/>
    <mergeCell ref="P1202:P1206"/>
    <mergeCell ref="A1203:G1203"/>
    <mergeCell ref="A1204:A1206"/>
    <mergeCell ref="B1204:B1206"/>
    <mergeCell ref="C1204:F1204"/>
    <mergeCell ref="G1204:G1206"/>
    <mergeCell ref="A1221:G1221"/>
    <mergeCell ref="K1221:N1225"/>
    <mergeCell ref="P1221:P1225"/>
    <mergeCell ref="A1222:G1222"/>
    <mergeCell ref="A1223:A1225"/>
    <mergeCell ref="B1223:B1225"/>
    <mergeCell ref="C1223:F1223"/>
    <mergeCell ref="G1223:G1225"/>
    <mergeCell ref="E1205:E1206"/>
    <mergeCell ref="F1205:F1206"/>
    <mergeCell ref="E1224:E1225"/>
    <mergeCell ref="F1224:F1225"/>
    <mergeCell ref="A1164:G1164"/>
    <mergeCell ref="K1164:N1168"/>
    <mergeCell ref="P1164:P1168"/>
    <mergeCell ref="A1165:G1165"/>
    <mergeCell ref="A1166:A1168"/>
    <mergeCell ref="B1166:B1168"/>
    <mergeCell ref="C1166:F1166"/>
    <mergeCell ref="G1166:G1168"/>
    <mergeCell ref="A1183:G1183"/>
    <mergeCell ref="K1183:N1187"/>
    <mergeCell ref="P1183:P1187"/>
    <mergeCell ref="A1184:G1184"/>
    <mergeCell ref="A1185:A1187"/>
    <mergeCell ref="B1185:B1187"/>
    <mergeCell ref="C1185:F1185"/>
    <mergeCell ref="G1185:G1187"/>
    <mergeCell ref="E1167:E1168"/>
    <mergeCell ref="F1167:F1168"/>
    <mergeCell ref="E1186:E1187"/>
    <mergeCell ref="F1186:F1187"/>
    <mergeCell ref="A1126:G1126"/>
    <mergeCell ref="K1126:N1130"/>
    <mergeCell ref="P1126:P1130"/>
    <mergeCell ref="A1127:G1127"/>
    <mergeCell ref="A1128:A1130"/>
    <mergeCell ref="B1128:B1130"/>
    <mergeCell ref="C1128:F1128"/>
    <mergeCell ref="G1128:G1130"/>
    <mergeCell ref="A1145:G1145"/>
    <mergeCell ref="K1145:N1149"/>
    <mergeCell ref="P1145:P1149"/>
    <mergeCell ref="A1146:G1146"/>
    <mergeCell ref="A1147:A1149"/>
    <mergeCell ref="B1147:B1149"/>
    <mergeCell ref="C1147:F1147"/>
    <mergeCell ref="G1147:G1149"/>
    <mergeCell ref="E1129:E1130"/>
    <mergeCell ref="F1129:F1130"/>
    <mergeCell ref="E1148:E1149"/>
    <mergeCell ref="F1148:F1149"/>
    <mergeCell ref="H1128:H1129"/>
    <mergeCell ref="A1065:G1065"/>
    <mergeCell ref="K1065:N1069"/>
    <mergeCell ref="P1065:P1069"/>
    <mergeCell ref="A1066:G1066"/>
    <mergeCell ref="A1067:A1069"/>
    <mergeCell ref="B1067:B1069"/>
    <mergeCell ref="C1067:F1067"/>
    <mergeCell ref="G1067:G1069"/>
    <mergeCell ref="A1084:G1084"/>
    <mergeCell ref="K1084:N1088"/>
    <mergeCell ref="P1084:P1088"/>
    <mergeCell ref="A1085:G1085"/>
    <mergeCell ref="A1086:A1088"/>
    <mergeCell ref="B1086:B1088"/>
    <mergeCell ref="C1086:F1086"/>
    <mergeCell ref="G1086:G1088"/>
    <mergeCell ref="E1068:E1069"/>
    <mergeCell ref="F1068:F1069"/>
    <mergeCell ref="E1087:E1088"/>
    <mergeCell ref="F1087:F1088"/>
    <mergeCell ref="K1:P1"/>
    <mergeCell ref="A275:G275"/>
    <mergeCell ref="G276:G278"/>
    <mergeCell ref="A276:A278"/>
    <mergeCell ref="B276:B278"/>
    <mergeCell ref="G181:G183"/>
    <mergeCell ref="A179:G179"/>
    <mergeCell ref="A141:G141"/>
    <mergeCell ref="A142:G142"/>
    <mergeCell ref="G143:G145"/>
    <mergeCell ref="A2:G2"/>
    <mergeCell ref="G162:G164"/>
    <mergeCell ref="A63:G63"/>
    <mergeCell ref="A64:G64"/>
    <mergeCell ref="G65:G67"/>
    <mergeCell ref="G105:G107"/>
    <mergeCell ref="A122:G122"/>
    <mergeCell ref="A84:G84"/>
    <mergeCell ref="A85:G85"/>
    <mergeCell ref="G86:G88"/>
    <mergeCell ref="B27:B29"/>
    <mergeCell ref="C27:F27"/>
    <mergeCell ref="A44:G44"/>
    <mergeCell ref="A3:G3"/>
    <mergeCell ref="A45:G45"/>
    <mergeCell ref="G46:G48"/>
    <mergeCell ref="C124:F124"/>
    <mergeCell ref="A143:A145"/>
    <mergeCell ref="B143:B145"/>
    <mergeCell ref="A4:G4"/>
    <mergeCell ref="A6:G6"/>
    <mergeCell ref="A161:G161"/>
    <mergeCell ref="A162:A164"/>
    <mergeCell ref="A7:G7"/>
    <mergeCell ref="G8:G10"/>
    <mergeCell ref="A25:G25"/>
    <mergeCell ref="A26:G26"/>
    <mergeCell ref="G27:G29"/>
    <mergeCell ref="B124:B126"/>
    <mergeCell ref="A46:A48"/>
    <mergeCell ref="B46:B48"/>
    <mergeCell ref="C46:F46"/>
    <mergeCell ref="A105:A107"/>
    <mergeCell ref="B105:B107"/>
    <mergeCell ref="C105:F105"/>
    <mergeCell ref="A293:G293"/>
    <mergeCell ref="A294:G294"/>
    <mergeCell ref="A181:A183"/>
    <mergeCell ref="A124:A126"/>
    <mergeCell ref="A103:G103"/>
    <mergeCell ref="C8:F8"/>
    <mergeCell ref="A8:A10"/>
    <mergeCell ref="B8:B10"/>
    <mergeCell ref="A27:A29"/>
    <mergeCell ref="C276:F276"/>
    <mergeCell ref="A217:G217"/>
    <mergeCell ref="A123:G123"/>
    <mergeCell ref="G124:G126"/>
    <mergeCell ref="B181:B183"/>
    <mergeCell ref="C181:F181"/>
    <mergeCell ref="A200:A202"/>
    <mergeCell ref="B200:B202"/>
    <mergeCell ref="A198:G198"/>
    <mergeCell ref="C143:F143"/>
    <mergeCell ref="A160:G160"/>
    <mergeCell ref="A238:A240"/>
    <mergeCell ref="B238:B240"/>
    <mergeCell ref="C238:F238"/>
    <mergeCell ref="A257:A259"/>
    <mergeCell ref="A180:G180"/>
    <mergeCell ref="B162:B164"/>
    <mergeCell ref="C162:F162"/>
    <mergeCell ref="A65:A67"/>
    <mergeCell ref="B65:B67"/>
    <mergeCell ref="C65:F65"/>
    <mergeCell ref="A86:A88"/>
    <mergeCell ref="B86:B88"/>
    <mergeCell ref="C86:F86"/>
    <mergeCell ref="A104:G104"/>
    <mergeCell ref="A1061:F1061"/>
    <mergeCell ref="A466:G466"/>
    <mergeCell ref="A467:G467"/>
    <mergeCell ref="A468:A470"/>
    <mergeCell ref="B468:B470"/>
    <mergeCell ref="C468:F468"/>
    <mergeCell ref="G468:G470"/>
    <mergeCell ref="A485:G485"/>
    <mergeCell ref="A525:A527"/>
    <mergeCell ref="B525:B527"/>
    <mergeCell ref="A1000:F1000"/>
    <mergeCell ref="A1042:G1042"/>
    <mergeCell ref="A544:A546"/>
    <mergeCell ref="B544:B546"/>
    <mergeCell ref="C544:F544"/>
    <mergeCell ref="A504:G504"/>
    <mergeCell ref="A505:G505"/>
    <mergeCell ref="A506:A508"/>
    <mergeCell ref="B506:B508"/>
    <mergeCell ref="C506:F506"/>
    <mergeCell ref="G506:G508"/>
    <mergeCell ref="G544:G546"/>
    <mergeCell ref="A561:G561"/>
    <mergeCell ref="B620:B622"/>
    <mergeCell ref="K1004:N1008"/>
    <mergeCell ref="A314:A316"/>
    <mergeCell ref="B314:B316"/>
    <mergeCell ref="C314:F314"/>
    <mergeCell ref="A333:A335"/>
    <mergeCell ref="A350:G350"/>
    <mergeCell ref="B333:B335"/>
    <mergeCell ref="G1025:G1027"/>
    <mergeCell ref="A351:G351"/>
    <mergeCell ref="G352:G354"/>
    <mergeCell ref="A1002:G1002"/>
    <mergeCell ref="A1004:G1004"/>
    <mergeCell ref="A1005:G1005"/>
    <mergeCell ref="G1006:G1008"/>
    <mergeCell ref="A390:G390"/>
    <mergeCell ref="A391:G391"/>
    <mergeCell ref="A392:A394"/>
    <mergeCell ref="B392:B394"/>
    <mergeCell ref="C392:F392"/>
    <mergeCell ref="G392:G394"/>
    <mergeCell ref="A369:G369"/>
    <mergeCell ref="A542:G542"/>
    <mergeCell ref="A543:G543"/>
    <mergeCell ref="A599:G599"/>
    <mergeCell ref="A1044:A1046"/>
    <mergeCell ref="B1044:B1046"/>
    <mergeCell ref="C1044:F1044"/>
    <mergeCell ref="A1023:G1023"/>
    <mergeCell ref="A1024:G1024"/>
    <mergeCell ref="A370:G370"/>
    <mergeCell ref="G371:G373"/>
    <mergeCell ref="A1043:G1043"/>
    <mergeCell ref="A1006:A1008"/>
    <mergeCell ref="B1006:B1008"/>
    <mergeCell ref="C1006:F1006"/>
    <mergeCell ref="A1025:A1027"/>
    <mergeCell ref="B1025:B1027"/>
    <mergeCell ref="C1025:F1025"/>
    <mergeCell ref="G1044:G1046"/>
    <mergeCell ref="B449:B451"/>
    <mergeCell ref="C449:F449"/>
    <mergeCell ref="G449:G451"/>
    <mergeCell ref="A523:G523"/>
    <mergeCell ref="A524:G524"/>
    <mergeCell ref="C525:F525"/>
    <mergeCell ref="G525:G527"/>
    <mergeCell ref="A580:G580"/>
    <mergeCell ref="A581:G581"/>
    <mergeCell ref="P1004:P1008"/>
    <mergeCell ref="K1023:N1027"/>
    <mergeCell ref="P1023:P1027"/>
    <mergeCell ref="K1042:N1046"/>
    <mergeCell ref="P1042:P1046"/>
    <mergeCell ref="K198:N202"/>
    <mergeCell ref="P198:P202"/>
    <mergeCell ref="K217:N221"/>
    <mergeCell ref="P217:P221"/>
    <mergeCell ref="K236:N240"/>
    <mergeCell ref="P236:P240"/>
    <mergeCell ref="K255:N259"/>
    <mergeCell ref="P255:P259"/>
    <mergeCell ref="K350:N354"/>
    <mergeCell ref="P350:P354"/>
    <mergeCell ref="K274:N278"/>
    <mergeCell ref="P274:P278"/>
    <mergeCell ref="K293:N297"/>
    <mergeCell ref="K599:N603"/>
    <mergeCell ref="P599:P603"/>
    <mergeCell ref="K618:N622"/>
    <mergeCell ref="P618:P622"/>
    <mergeCell ref="K637:N641"/>
    <mergeCell ref="P293:P297"/>
    <mergeCell ref="C200:F200"/>
    <mergeCell ref="A218:G218"/>
    <mergeCell ref="A256:G256"/>
    <mergeCell ref="G257:G259"/>
    <mergeCell ref="G200:G202"/>
    <mergeCell ref="A199:G199"/>
    <mergeCell ref="B257:B259"/>
    <mergeCell ref="G333:G335"/>
    <mergeCell ref="G295:G297"/>
    <mergeCell ref="C295:F295"/>
    <mergeCell ref="A274:G274"/>
    <mergeCell ref="A295:A297"/>
    <mergeCell ref="B295:B297"/>
    <mergeCell ref="G219:G221"/>
    <mergeCell ref="A236:G236"/>
    <mergeCell ref="A237:G237"/>
    <mergeCell ref="A219:A221"/>
    <mergeCell ref="B219:B221"/>
    <mergeCell ref="G238:G240"/>
    <mergeCell ref="C257:F257"/>
    <mergeCell ref="A255:G255"/>
    <mergeCell ref="C219:F219"/>
    <mergeCell ref="A313:G313"/>
    <mergeCell ref="G314:G316"/>
    <mergeCell ref="K63:N67"/>
    <mergeCell ref="P63:P67"/>
    <mergeCell ref="K84:N88"/>
    <mergeCell ref="P84:P88"/>
    <mergeCell ref="K6:N10"/>
    <mergeCell ref="P6:P10"/>
    <mergeCell ref="K25:N29"/>
    <mergeCell ref="P25:P29"/>
    <mergeCell ref="K44:N48"/>
    <mergeCell ref="P44:P48"/>
    <mergeCell ref="K103:N107"/>
    <mergeCell ref="P103:P107"/>
    <mergeCell ref="K122:N126"/>
    <mergeCell ref="P122:P126"/>
    <mergeCell ref="K141:N145"/>
    <mergeCell ref="P141:P145"/>
    <mergeCell ref="K160:N164"/>
    <mergeCell ref="P160:P164"/>
    <mergeCell ref="K179:N183"/>
    <mergeCell ref="P179:P183"/>
    <mergeCell ref="K312:N316"/>
    <mergeCell ref="P312:P316"/>
    <mergeCell ref="K331:N335"/>
    <mergeCell ref="P331:P335"/>
    <mergeCell ref="G487:G489"/>
    <mergeCell ref="A448:G448"/>
    <mergeCell ref="A449:A451"/>
    <mergeCell ref="K466:N470"/>
    <mergeCell ref="P466:P470"/>
    <mergeCell ref="K369:N373"/>
    <mergeCell ref="P369:P373"/>
    <mergeCell ref="A312:G312"/>
    <mergeCell ref="A352:A354"/>
    <mergeCell ref="B352:B354"/>
    <mergeCell ref="C352:F352"/>
    <mergeCell ref="A371:A373"/>
    <mergeCell ref="B371:B373"/>
    <mergeCell ref="C371:F371"/>
    <mergeCell ref="C333:F333"/>
    <mergeCell ref="A331:G331"/>
    <mergeCell ref="A332:G332"/>
    <mergeCell ref="K485:N489"/>
    <mergeCell ref="P485:P489"/>
    <mergeCell ref="C411:F411"/>
    <mergeCell ref="A582:A584"/>
    <mergeCell ref="B582:B584"/>
    <mergeCell ref="C582:F582"/>
    <mergeCell ref="A562:G562"/>
    <mergeCell ref="A563:A565"/>
    <mergeCell ref="B563:B565"/>
    <mergeCell ref="C563:F563"/>
    <mergeCell ref="G563:G565"/>
    <mergeCell ref="G582:G584"/>
    <mergeCell ref="A600:G600"/>
    <mergeCell ref="A601:A603"/>
    <mergeCell ref="B601:B603"/>
    <mergeCell ref="C601:F601"/>
    <mergeCell ref="G601:G603"/>
    <mergeCell ref="A618:G618"/>
    <mergeCell ref="B639:B641"/>
    <mergeCell ref="C639:F639"/>
    <mergeCell ref="C620:F620"/>
    <mergeCell ref="G620:G622"/>
    <mergeCell ref="A657:G657"/>
    <mergeCell ref="A658:A660"/>
    <mergeCell ref="B658:B660"/>
    <mergeCell ref="C658:F658"/>
    <mergeCell ref="G658:G660"/>
    <mergeCell ref="A619:G619"/>
    <mergeCell ref="A620:A622"/>
    <mergeCell ref="A637:G637"/>
    <mergeCell ref="A638:G638"/>
    <mergeCell ref="A639:A641"/>
    <mergeCell ref="G639:G641"/>
    <mergeCell ref="A656:G656"/>
    <mergeCell ref="C717:F717"/>
    <mergeCell ref="A675:G675"/>
    <mergeCell ref="G717:G719"/>
    <mergeCell ref="A734:G734"/>
    <mergeCell ref="A696:G696"/>
    <mergeCell ref="A697:G697"/>
    <mergeCell ref="A698:A700"/>
    <mergeCell ref="B698:B700"/>
    <mergeCell ref="C698:F698"/>
    <mergeCell ref="G698:G700"/>
    <mergeCell ref="A676:G676"/>
    <mergeCell ref="A677:A679"/>
    <mergeCell ref="B677:B679"/>
    <mergeCell ref="C677:F677"/>
    <mergeCell ref="G677:G679"/>
    <mergeCell ref="A772:G772"/>
    <mergeCell ref="A773:G773"/>
    <mergeCell ref="A774:A776"/>
    <mergeCell ref="B774:B776"/>
    <mergeCell ref="C774:F774"/>
    <mergeCell ref="G774:G776"/>
    <mergeCell ref="A791:G791"/>
    <mergeCell ref="A735:G735"/>
    <mergeCell ref="A736:A738"/>
    <mergeCell ref="B736:B738"/>
    <mergeCell ref="C736:F736"/>
    <mergeCell ref="G736:G738"/>
    <mergeCell ref="A753:G753"/>
    <mergeCell ref="A754:G754"/>
    <mergeCell ref="A755:A757"/>
    <mergeCell ref="B755:B757"/>
    <mergeCell ref="C755:F755"/>
    <mergeCell ref="G755:G757"/>
    <mergeCell ref="A792:G792"/>
    <mergeCell ref="A793:A795"/>
    <mergeCell ref="B793:B795"/>
    <mergeCell ref="C793:F793"/>
    <mergeCell ref="G793:G795"/>
    <mergeCell ref="A810:G810"/>
    <mergeCell ref="A811:G811"/>
    <mergeCell ref="A812:A814"/>
    <mergeCell ref="B812:B814"/>
    <mergeCell ref="C812:F812"/>
    <mergeCell ref="G812:G814"/>
    <mergeCell ref="A868:G868"/>
    <mergeCell ref="A869:A871"/>
    <mergeCell ref="B869:B871"/>
    <mergeCell ref="C869:F869"/>
    <mergeCell ref="G869:G871"/>
    <mergeCell ref="A829:G829"/>
    <mergeCell ref="A830:G830"/>
    <mergeCell ref="A831:A833"/>
    <mergeCell ref="B831:B833"/>
    <mergeCell ref="C831:F831"/>
    <mergeCell ref="G831:G833"/>
    <mergeCell ref="A848:G848"/>
    <mergeCell ref="A849:G849"/>
    <mergeCell ref="A850:A852"/>
    <mergeCell ref="B850:B852"/>
    <mergeCell ref="C850:F850"/>
    <mergeCell ref="G850:G852"/>
    <mergeCell ref="A867:G867"/>
    <mergeCell ref="A981:G981"/>
    <mergeCell ref="A982:G982"/>
    <mergeCell ref="A983:A985"/>
    <mergeCell ref="B983:B985"/>
    <mergeCell ref="C983:F983"/>
    <mergeCell ref="G983:G985"/>
    <mergeCell ref="A943:G943"/>
    <mergeCell ref="A944:G944"/>
    <mergeCell ref="A945:A947"/>
    <mergeCell ref="B945:B947"/>
    <mergeCell ref="C945:F945"/>
    <mergeCell ref="G945:G947"/>
    <mergeCell ref="A962:G962"/>
    <mergeCell ref="A963:G963"/>
    <mergeCell ref="A964:A966"/>
    <mergeCell ref="B964:B966"/>
    <mergeCell ref="C964:F964"/>
    <mergeCell ref="G964:G966"/>
    <mergeCell ref="A926:A928"/>
    <mergeCell ref="B926:B928"/>
    <mergeCell ref="C926:F926"/>
    <mergeCell ref="G926:G928"/>
    <mergeCell ref="A886:G886"/>
    <mergeCell ref="A887:G887"/>
    <mergeCell ref="A888:A890"/>
    <mergeCell ref="B888:B890"/>
    <mergeCell ref="A907:A909"/>
    <mergeCell ref="B907:B909"/>
    <mergeCell ref="C888:F888"/>
    <mergeCell ref="G888:G890"/>
    <mergeCell ref="A905:G905"/>
    <mergeCell ref="A906:G906"/>
    <mergeCell ref="C907:F907"/>
    <mergeCell ref="G907:G909"/>
    <mergeCell ref="A924:G924"/>
    <mergeCell ref="A925:G925"/>
    <mergeCell ref="A388:G388"/>
    <mergeCell ref="K390:N394"/>
    <mergeCell ref="P390:P394"/>
    <mergeCell ref="K409:N413"/>
    <mergeCell ref="P409:P413"/>
    <mergeCell ref="K428:N432"/>
    <mergeCell ref="K542:N546"/>
    <mergeCell ref="P542:P546"/>
    <mergeCell ref="A486:G486"/>
    <mergeCell ref="P428:P432"/>
    <mergeCell ref="K447:N451"/>
    <mergeCell ref="P447:P451"/>
    <mergeCell ref="A409:G409"/>
    <mergeCell ref="A410:G410"/>
    <mergeCell ref="A411:A413"/>
    <mergeCell ref="B411:B413"/>
    <mergeCell ref="G411:G413"/>
    <mergeCell ref="A428:G428"/>
    <mergeCell ref="A429:G429"/>
    <mergeCell ref="A430:A432"/>
    <mergeCell ref="B430:B432"/>
    <mergeCell ref="C430:F430"/>
    <mergeCell ref="G430:G432"/>
    <mergeCell ref="A447:G447"/>
    <mergeCell ref="P715:P719"/>
    <mergeCell ref="P637:P641"/>
    <mergeCell ref="K656:N660"/>
    <mergeCell ref="P656:P660"/>
    <mergeCell ref="A487:A489"/>
    <mergeCell ref="B487:B489"/>
    <mergeCell ref="C487:F487"/>
    <mergeCell ref="K504:N508"/>
    <mergeCell ref="P504:P508"/>
    <mergeCell ref="K523:N527"/>
    <mergeCell ref="K561:N565"/>
    <mergeCell ref="P523:P527"/>
    <mergeCell ref="A715:G715"/>
    <mergeCell ref="A716:G716"/>
    <mergeCell ref="A717:A719"/>
    <mergeCell ref="B717:B719"/>
    <mergeCell ref="K943:N947"/>
    <mergeCell ref="P943:P947"/>
    <mergeCell ref="K962:N966"/>
    <mergeCell ref="P962:P966"/>
    <mergeCell ref="K886:N890"/>
    <mergeCell ref="P886:P890"/>
    <mergeCell ref="K675:N679"/>
    <mergeCell ref="P675:P679"/>
    <mergeCell ref="K696:N700"/>
    <mergeCell ref="P696:P700"/>
    <mergeCell ref="P772:P776"/>
    <mergeCell ref="K791:N795"/>
    <mergeCell ref="P791:P795"/>
    <mergeCell ref="K734:N738"/>
    <mergeCell ref="P734:P738"/>
    <mergeCell ref="K981:N985"/>
    <mergeCell ref="P981:P985"/>
    <mergeCell ref="A1:G1"/>
    <mergeCell ref="K848:N852"/>
    <mergeCell ref="P848:P852"/>
    <mergeCell ref="K867:N871"/>
    <mergeCell ref="P867:P871"/>
    <mergeCell ref="K753:N757"/>
    <mergeCell ref="P753:P757"/>
    <mergeCell ref="K772:N776"/>
    <mergeCell ref="K905:N909"/>
    <mergeCell ref="P905:P909"/>
    <mergeCell ref="K924:N928"/>
    <mergeCell ref="P924:P928"/>
    <mergeCell ref="A82:G82"/>
    <mergeCell ref="A694:G694"/>
    <mergeCell ref="K810:N814"/>
    <mergeCell ref="P810:P814"/>
    <mergeCell ref="K829:N833"/>
    <mergeCell ref="P829:P833"/>
    <mergeCell ref="P561:P565"/>
    <mergeCell ref="K580:N584"/>
    <mergeCell ref="P580:P584"/>
    <mergeCell ref="K715:N719"/>
    <mergeCell ref="A1473:G1473"/>
    <mergeCell ref="A1474:A1476"/>
    <mergeCell ref="B1474:B1476"/>
    <mergeCell ref="C1474:F1474"/>
    <mergeCell ref="G1474:G1476"/>
    <mergeCell ref="A1453:G1453"/>
    <mergeCell ref="A1397:G1397"/>
    <mergeCell ref="A1398:A1400"/>
    <mergeCell ref="B1398:B1400"/>
    <mergeCell ref="C1398:F1398"/>
    <mergeCell ref="G1398:G1400"/>
    <mergeCell ref="A1415:G1415"/>
    <mergeCell ref="A1416:G1416"/>
    <mergeCell ref="A1417:A1419"/>
    <mergeCell ref="B1417:B1419"/>
    <mergeCell ref="C1417:F1417"/>
    <mergeCell ref="G1417:G1419"/>
    <mergeCell ref="A1454:G1454"/>
    <mergeCell ref="A1510:G1510"/>
    <mergeCell ref="A1511:G1511"/>
    <mergeCell ref="A1512:A1514"/>
    <mergeCell ref="B1512:B1514"/>
    <mergeCell ref="C1512:F1512"/>
    <mergeCell ref="G1512:G1514"/>
    <mergeCell ref="A1434:G1434"/>
    <mergeCell ref="A1435:G1435"/>
    <mergeCell ref="A1436:A1438"/>
    <mergeCell ref="B1436:B1438"/>
    <mergeCell ref="C1436:F1436"/>
    <mergeCell ref="G1436:G1438"/>
    <mergeCell ref="A1491:G1491"/>
    <mergeCell ref="A1492:G1492"/>
    <mergeCell ref="A1493:A1495"/>
    <mergeCell ref="B1493:B1495"/>
    <mergeCell ref="C1493:F1493"/>
    <mergeCell ref="G1493:G1495"/>
    <mergeCell ref="A1455:A1457"/>
    <mergeCell ref="B1455:B1457"/>
    <mergeCell ref="C1455:F1455"/>
    <mergeCell ref="G1455:G1457"/>
    <mergeCell ref="C1437:C1438"/>
    <mergeCell ref="A1472:G1472"/>
  </mergeCells>
  <phoneticPr fontId="4" type="noConversion"/>
  <conditionalFormatting sqref="P701:P713 P89:P101 P395:P407 P30:P42 P49:P61 P68:P80 P108:P120 P127:P139 P146:P158 P165:P177 P184:P196 P203:P215 P222:P234 P241:P253 P260:P272 P279:P291 P298:P310 P317:P329 P336:P348 P355:P367 P374:P386 P414:P426 P433:P445 P452:P464 P471:P483 P490:P502 P509:P521 P528:P540 P547:P559 P566:P578 P585:P597 P604:P616 P623:P635 P642:P654 P661:P673 P680:P692 P720:P732 P739:P751 P758:P770 P777:P789 P796:P808 P815:P827 P834:P846 P853:P865 P872:P884 P891:P903 P910:P922 P929:P941 P948:P960 P967:P979 P1047:P1059 P1028:P1040 P986:P999 P1089:P1101 P1131:P1143 P1150:P1162 P1169:P1181 P1188:P1200 P1207:P1219 P1226:P1238">
    <cfRule type="containsText" dxfId="83" priority="255" operator="containsText" text="ERRO">
      <formula>NOT(ISERROR(SEARCH("ERRO",P30)))</formula>
    </cfRule>
  </conditionalFormatting>
  <conditionalFormatting sqref="K1070:N1070 K1009:N1009 K89:O101 K395:O407 K30:O42 K49:O61 K68:O80 K108:O120 K127:O139 K146:O158 K165:O177 K184:O196 K203:O215 K222:O234 K241:O253 K260:O272 K279:O291 K298:O310 K317:O329 K336:O348 K355:O367 K374:O386 K414:O426 K433:O445 K452:O464 K471:O483 K490:O502 K509:O521 K528:O540 K547:O559 K566:O578 K585:O597 K604:O616 K623:O635 K642:O654 K661:O673 K701:O713 K680:O692 K720:O732 K739:O751 K758:O770 K777:O789 K796:O808 K815:O827 K834:O846 K853:O865 K872:O884 K891:O903 K910:O922 K929:O941 K948:O960 K967:O979 K1028:O1040 K1047:O1059 K986:O999 K1089:O1101 K1131:O1143 K1150:O1162 K1169:O1181 K1188:O1200 K1207:O1219 K1226:O1238 K1245:O1257 K1264:O1276 K1283:O1295 K1306:O1318 K1325:O1337 K1344:O1356 K1108:N1108 K1382:N1382">
    <cfRule type="containsText" dxfId="82" priority="254" operator="containsText" text="ERRO">
      <formula>NOT(ISERROR(SEARCH("ERRO",K30)))</formula>
    </cfRule>
  </conditionalFormatting>
  <conditionalFormatting sqref="K1299:P1299 K1063:P1063 K1009:P1022 K89:P102 K11:P24 K701:P714 K395:P408 K30:P43 K49:P62 K68:P83 K108:P121 K127:P140 K146:P159 K165:P178 K184:P197 K203:P216 K222:P235 K241:P254 K260:P273 K279:P292 K298:P311 K317:P330 K336:P349 K355:P368 K374:P389 K414:P427 K433:P446 K452:P465 K471:P484 K490:P503 K509:P522 K528:P541 K547:P560 K566:P579 K585:P598 K604:P617 K623:P636 K642:P655 K661:P674 K680:P695 K720:P733 K739:P752 K758:P771 K777:P790 K796:P809 K815:P828 K834:P847 K853:P866 K872:P885 K891:P904 K910:P923 K929:P942 K948:P961 K967:P980 K1028:P1041 K1047:P1059 K986:P999 K1001:P1003 K1124:P1124 K1070:P1083 K1089:P1101 K1131:P1144 K1150:P1163 K1169:P1182 K1188:P1201 K1207:P1220 K1226:P1238 K1245:P1258 K1264:P1277 K1283:P1295 K1306:P1319 K1325:P1338 K1344:P1357 K1108:P1121 K1382:P1394">
    <cfRule type="containsText" dxfId="81" priority="243" operator="containsText" text="ERRO">
      <formula>NOT(ISERROR(SEARCH("ERRO",K11)))</formula>
    </cfRule>
    <cfRule type="containsText" dxfId="80" priority="244" operator="containsText" text="Lançar">
      <formula>NOT(ISERROR(SEARCH("Lançar",K11)))</formula>
    </cfRule>
  </conditionalFormatting>
  <conditionalFormatting sqref="K1534:N1534 K1553:N1553 K1572:N1572">
    <cfRule type="containsText" dxfId="79" priority="37" operator="containsText" text="ERRO">
      <formula>NOT(ISERROR(SEARCH("ERRO",K1534)))</formula>
    </cfRule>
  </conditionalFormatting>
  <conditionalFormatting sqref="K1534:P1546 K1553:P1565 K1572:P1584">
    <cfRule type="containsText" dxfId="78" priority="35" operator="containsText" text="ERRO">
      <formula>NOT(ISERROR(SEARCH("ERRO",K1534)))</formula>
    </cfRule>
    <cfRule type="containsText" dxfId="77" priority="36" operator="containsText" text="Lançar">
      <formula>NOT(ISERROR(SEARCH("Lançar",K1534)))</formula>
    </cfRule>
  </conditionalFormatting>
  <conditionalFormatting sqref="P1245:P1257 P1264:P1276 P1283:P1295">
    <cfRule type="containsText" dxfId="76" priority="28" operator="containsText" text="ERRO">
      <formula>NOT(ISERROR(SEARCH("ERRO",P1245)))</formula>
    </cfRule>
  </conditionalFormatting>
  <conditionalFormatting sqref="P1306:P1318 P1325:P1337 P1344:P1356">
    <cfRule type="containsText" dxfId="75" priority="27" operator="containsText" text="ERRO">
      <formula>NOT(ISERROR(SEARCH("ERRO",P1306)))</formula>
    </cfRule>
  </conditionalFormatting>
  <conditionalFormatting sqref="P1458:P1470 P1477:P1489 P1496:P1508">
    <cfRule type="containsText" dxfId="74" priority="26" operator="containsText" text="ERRO">
      <formula>NOT(ISERROR(SEARCH("ERRO",P1458)))</formula>
    </cfRule>
  </conditionalFormatting>
  <conditionalFormatting sqref="K1458:O1470 K1477:O1489 K1496:O1508">
    <cfRule type="containsText" dxfId="73" priority="25" operator="containsText" text="ERRO">
      <formula>NOT(ISERROR(SEARCH("ERRO",K1458)))</formula>
    </cfRule>
  </conditionalFormatting>
  <conditionalFormatting sqref="K1458:P1471 K1477:P1490 K1496:P1508">
    <cfRule type="containsText" dxfId="72" priority="23" operator="containsText" text="ERRO">
      <formula>NOT(ISERROR(SEARCH("ERRO",K1458)))</formula>
    </cfRule>
    <cfRule type="containsText" dxfId="71" priority="24" operator="containsText" text="Lançar">
      <formula>NOT(ISERROR(SEARCH("Lançar",K1458)))</formula>
    </cfRule>
  </conditionalFormatting>
  <conditionalFormatting sqref="K1553:O1565 K1572:O1584">
    <cfRule type="containsText" dxfId="70" priority="22" operator="containsText" text="ERRO">
      <formula>NOT(ISERROR(SEARCH("ERRO",K1553)))</formula>
    </cfRule>
  </conditionalFormatting>
  <conditionalFormatting sqref="K1553:P1566 K1572:P1584">
    <cfRule type="containsText" dxfId="69" priority="20" operator="containsText" text="ERRO">
      <formula>NOT(ISERROR(SEARCH("ERRO",K1553)))</formula>
    </cfRule>
    <cfRule type="containsText" dxfId="68" priority="21" operator="containsText" text="Lançar">
      <formula>NOT(ISERROR(SEARCH("Lançar",K1553)))</formula>
    </cfRule>
  </conditionalFormatting>
  <conditionalFormatting sqref="P1553:P1565 P1572:P1584">
    <cfRule type="containsText" dxfId="67" priority="19" operator="containsText" text="ERRO">
      <formula>NOT(ISERROR(SEARCH("ERRO",P1553)))</formula>
    </cfRule>
  </conditionalFormatting>
  <conditionalFormatting sqref="K1363:N1363">
    <cfRule type="containsText" dxfId="66" priority="18" operator="containsText" text="ERRO">
      <formula>NOT(ISERROR(SEARCH("ERRO",K1363)))</formula>
    </cfRule>
  </conditionalFormatting>
  <conditionalFormatting sqref="K1363:P1375">
    <cfRule type="containsText" dxfId="65" priority="16" operator="containsText" text="ERRO">
      <formula>NOT(ISERROR(SEARCH("ERRO",K1363)))</formula>
    </cfRule>
    <cfRule type="containsText" dxfId="64" priority="17" operator="containsText" text="Lançar">
      <formula>NOT(ISERROR(SEARCH("Lançar",K1363)))</formula>
    </cfRule>
  </conditionalFormatting>
  <conditionalFormatting sqref="K1401:N1401">
    <cfRule type="containsText" dxfId="63" priority="15" operator="containsText" text="ERRO">
      <formula>NOT(ISERROR(SEARCH("ERRO",K1401)))</formula>
    </cfRule>
  </conditionalFormatting>
  <conditionalFormatting sqref="K1401:P1413">
    <cfRule type="containsText" dxfId="62" priority="13" operator="containsText" text="ERRO">
      <formula>NOT(ISERROR(SEARCH("ERRO",K1401)))</formula>
    </cfRule>
    <cfRule type="containsText" dxfId="61" priority="14" operator="containsText" text="Lançar">
      <formula>NOT(ISERROR(SEARCH("Lançar",K1401)))</formula>
    </cfRule>
  </conditionalFormatting>
  <conditionalFormatting sqref="K1420:N1420">
    <cfRule type="containsText" dxfId="60" priority="12" operator="containsText" text="ERRO">
      <formula>NOT(ISERROR(SEARCH("ERRO",K1420)))</formula>
    </cfRule>
  </conditionalFormatting>
  <conditionalFormatting sqref="K1420:P1432">
    <cfRule type="containsText" dxfId="59" priority="10" operator="containsText" text="ERRO">
      <formula>NOT(ISERROR(SEARCH("ERRO",K1420)))</formula>
    </cfRule>
    <cfRule type="containsText" dxfId="58" priority="11" operator="containsText" text="Lançar">
      <formula>NOT(ISERROR(SEARCH("Lançar",K1420)))</formula>
    </cfRule>
  </conditionalFormatting>
  <conditionalFormatting sqref="K1439:N1439">
    <cfRule type="containsText" dxfId="57" priority="9" operator="containsText" text="ERRO">
      <formula>NOT(ISERROR(SEARCH("ERRO",K1439)))</formula>
    </cfRule>
  </conditionalFormatting>
  <conditionalFormatting sqref="K1439:P1451">
    <cfRule type="containsText" dxfId="56" priority="7" operator="containsText" text="ERRO">
      <formula>NOT(ISERROR(SEARCH("ERRO",K1439)))</formula>
    </cfRule>
    <cfRule type="containsText" dxfId="55" priority="8" operator="containsText" text="Lançar">
      <formula>NOT(ISERROR(SEARCH("Lançar",K1439)))</formula>
    </cfRule>
  </conditionalFormatting>
  <conditionalFormatting sqref="K1515:N1515">
    <cfRule type="containsText" dxfId="54" priority="6" operator="containsText" text="ERRO">
      <formula>NOT(ISERROR(SEARCH("ERRO",K1515)))</formula>
    </cfRule>
  </conditionalFormatting>
  <conditionalFormatting sqref="K1515:P1527">
    <cfRule type="containsText" dxfId="53" priority="4" operator="containsText" text="ERRO">
      <formula>NOT(ISERROR(SEARCH("ERRO",K1515)))</formula>
    </cfRule>
    <cfRule type="containsText" dxfId="52" priority="5" operator="containsText" text="Lançar">
      <formula>NOT(ISERROR(SEARCH("Lançar",K1515)))</formula>
    </cfRule>
  </conditionalFormatting>
  <conditionalFormatting sqref="K1534:N1534">
    <cfRule type="containsText" dxfId="51" priority="3" operator="containsText" text="ERRO">
      <formula>NOT(ISERROR(SEARCH("ERRO",K1534)))</formula>
    </cfRule>
  </conditionalFormatting>
  <conditionalFormatting sqref="K1534:P1546">
    <cfRule type="containsText" dxfId="50" priority="1" operator="containsText" text="ERRO">
      <formula>NOT(ISERROR(SEARCH("ERRO",K1534)))</formula>
    </cfRule>
    <cfRule type="containsText" dxfId="49" priority="2" operator="containsText" text="Lançar">
      <formula>NOT(ISERROR(SEARCH("Lançar",K1534)))</formula>
    </cfRule>
  </conditionalFormatting>
  <pageMargins left="0.74803149606299213" right="0.74803149606299213" top="0.98425196850393704" bottom="0.98425196850393704" header="0.51181102362204722" footer="0.51181102362204722"/>
  <pageSetup paperSize="9" scale="81" fitToHeight="0" orientation="portrait" horizontalDpi="4294967292" verticalDpi="4294967292" r:id="rId2"/>
  <headerFooter>
    <oddHeader>&amp;CAnexo IV – Planilha de Cotação de Preços&amp;RPregão nº 05/2016</oddHeader>
    <oddFooter>&amp;R&amp;9Página &amp;P/&amp;N</oddFooter>
  </headerFooter>
  <rowBreaks count="54" manualBreakCount="54">
    <brk id="23" max="6" man="1"/>
    <brk id="42" max="6" man="1"/>
    <brk id="61" max="6" man="1"/>
    <brk id="80" max="6" man="1"/>
    <brk id="101" max="6" man="1"/>
    <brk id="120" max="6" man="1"/>
    <brk id="139" max="6" man="1"/>
    <brk id="158" max="6" man="1"/>
    <brk id="177" max="6" man="1"/>
    <brk id="196" max="6" man="1"/>
    <brk id="215" max="6" man="1"/>
    <brk id="234" max="6" man="1"/>
    <brk id="253" max="6" man="1"/>
    <brk id="272" max="6" man="1"/>
    <brk id="291" max="6" man="1"/>
    <brk id="310" max="16383" man="1"/>
    <brk id="329" max="16383" man="1"/>
    <brk id="348" max="16383" man="1"/>
    <brk id="367" max="16383" man="1"/>
    <brk id="386" max="6" man="1"/>
    <brk id="407" max="6" man="1"/>
    <brk id="426" max="6" man="1"/>
    <brk id="445" max="6" man="1"/>
    <brk id="464" max="6" man="1"/>
    <brk id="483" max="6" man="1"/>
    <brk id="502" max="6" man="1"/>
    <brk id="521" max="6" man="1"/>
    <brk id="540" max="6" man="1"/>
    <brk id="559" max="6" man="1"/>
    <brk id="578" max="6" man="1"/>
    <brk id="597" max="6" man="1"/>
    <brk id="616" max="6" man="1"/>
    <brk id="635" max="6" man="1"/>
    <brk id="654" max="6" man="1"/>
    <brk id="673" max="6" man="1"/>
    <brk id="692" max="6" man="1"/>
    <brk id="713" max="6" man="1"/>
    <brk id="732" max="6" man="1"/>
    <brk id="751" max="6" man="1"/>
    <brk id="770" max="6" man="1"/>
    <brk id="789" max="6" man="1"/>
    <brk id="808" max="6" man="1"/>
    <brk id="827" max="6" man="1"/>
    <brk id="846" max="6" man="1"/>
    <brk id="865" max="6" man="1"/>
    <brk id="884" max="6" man="1"/>
    <brk id="903" max="6" man="1"/>
    <brk id="922" max="6" man="1"/>
    <brk id="941" max="6" man="1"/>
    <brk id="960" max="6" man="1"/>
    <brk id="979" max="6" man="1"/>
    <brk id="1000" max="6" man="1"/>
    <brk id="1021" max="16383" man="1"/>
    <brk id="1040" max="16383" man="1"/>
  </rowBreaks>
  <colBreaks count="2" manualBreakCount="2">
    <brk id="1" max="1048575" man="1"/>
    <brk id="2" min="2" max="1059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F1000"/>
  <sheetViews>
    <sheetView showGridLines="0" topLeftCell="A722" zoomScale="80" zoomScaleNormal="80" zoomScaleSheetLayoutView="80" zoomScalePageLayoutView="150" workbookViewId="0">
      <selection activeCell="G740" sqref="G740"/>
    </sheetView>
  </sheetViews>
  <sheetFormatPr defaultRowHeight="15.75"/>
  <cols>
    <col min="1" max="1" width="6" style="3" customWidth="1"/>
    <col min="2" max="2" width="13.875" style="1" bestFit="1" customWidth="1"/>
    <col min="3" max="3" width="15.25" style="3" customWidth="1"/>
    <col min="4" max="4" width="15" style="3" customWidth="1"/>
    <col min="5" max="6" width="13.75" style="3" customWidth="1"/>
    <col min="7" max="7" width="15.5" style="1" customWidth="1"/>
    <col min="8" max="8" width="24.5" style="3" customWidth="1"/>
    <col min="9" max="9" width="12.125" style="50" customWidth="1"/>
    <col min="10" max="10" width="5.875" style="2" customWidth="1"/>
    <col min="11" max="11" width="14.375" style="1" customWidth="1"/>
    <col min="12" max="12" width="16.625" customWidth="1"/>
    <col min="13" max="13" width="15.125" style="1" customWidth="1"/>
    <col min="14" max="14" width="16" style="1" customWidth="1"/>
    <col min="15" max="15" width="2.75" style="1" customWidth="1"/>
    <col min="16" max="16" width="15.625" style="1" customWidth="1"/>
    <col min="17" max="19" width="22.375" style="1" customWidth="1"/>
    <col min="20" max="20" width="9" style="1" customWidth="1"/>
    <col min="21" max="16384" width="9" style="1"/>
  </cols>
  <sheetData>
    <row r="1" spans="1:16" s="45" customFormat="1" ht="126" customHeight="1">
      <c r="A1" s="149" t="s">
        <v>90</v>
      </c>
      <c r="B1" s="149"/>
      <c r="C1" s="149"/>
      <c r="D1" s="149"/>
      <c r="E1" s="149"/>
      <c r="F1" s="149"/>
      <c r="G1" s="149"/>
      <c r="H1" s="72" t="s">
        <v>245</v>
      </c>
      <c r="I1" s="110"/>
      <c r="J1" s="67"/>
      <c r="K1" s="196" t="s">
        <v>126</v>
      </c>
      <c r="L1" s="196"/>
      <c r="M1" s="196"/>
      <c r="N1" s="196"/>
      <c r="O1" s="196"/>
      <c r="P1" s="196"/>
    </row>
    <row r="2" spans="1:16" ht="28.5" customHeight="1">
      <c r="A2" s="189" t="s">
        <v>38</v>
      </c>
      <c r="B2" s="189"/>
      <c r="C2" s="189"/>
      <c r="D2" s="189"/>
      <c r="E2" s="189"/>
      <c r="F2" s="189"/>
      <c r="G2" s="189"/>
      <c r="H2" s="73"/>
    </row>
    <row r="3" spans="1:16" ht="32.25" customHeight="1">
      <c r="A3" s="190" t="s">
        <v>233</v>
      </c>
      <c r="B3" s="190"/>
      <c r="C3" s="190"/>
      <c r="D3" s="190"/>
      <c r="E3" s="190"/>
      <c r="F3" s="190"/>
      <c r="G3" s="190"/>
    </row>
    <row r="4" spans="1:16" s="4" customFormat="1" ht="31.5" customHeight="1">
      <c r="A4" s="183" t="s">
        <v>91</v>
      </c>
      <c r="B4" s="183"/>
      <c r="C4" s="183"/>
      <c r="D4" s="183"/>
      <c r="E4" s="183"/>
      <c r="F4" s="183"/>
      <c r="G4" s="183"/>
      <c r="H4" s="55"/>
      <c r="I4" s="51"/>
      <c r="K4" s="5"/>
      <c r="O4" s="18"/>
    </row>
    <row r="5" spans="1:16" s="4" customFormat="1" ht="21.75" customHeight="1" thickBot="1">
      <c r="A5" s="6"/>
      <c r="H5" s="74"/>
      <c r="I5" s="51"/>
      <c r="K5" s="5"/>
      <c r="O5" s="18"/>
    </row>
    <row r="6" spans="1:16" s="60" customFormat="1" ht="30.75" customHeight="1" thickBot="1">
      <c r="A6" s="184" t="s">
        <v>0</v>
      </c>
      <c r="B6" s="185"/>
      <c r="C6" s="185"/>
      <c r="D6" s="185"/>
      <c r="E6" s="186"/>
      <c r="F6" s="186"/>
      <c r="G6" s="187"/>
      <c r="H6" s="58"/>
      <c r="I6" s="59"/>
      <c r="K6" s="168" t="s">
        <v>50</v>
      </c>
      <c r="L6" s="168"/>
      <c r="M6" s="168"/>
      <c r="N6" s="168"/>
      <c r="O6" s="61"/>
      <c r="P6" s="170" t="s">
        <v>51</v>
      </c>
    </row>
    <row r="7" spans="1:16" s="4" customFormat="1" ht="47.25" customHeight="1" thickBot="1">
      <c r="A7" s="156" t="s">
        <v>207</v>
      </c>
      <c r="B7" s="157"/>
      <c r="C7" s="157"/>
      <c r="D7" s="157"/>
      <c r="E7" s="157"/>
      <c r="F7" s="157"/>
      <c r="G7" s="158"/>
      <c r="H7" s="53"/>
      <c r="I7" s="52"/>
      <c r="K7" s="168"/>
      <c r="L7" s="168"/>
      <c r="M7" s="168"/>
      <c r="N7" s="168"/>
      <c r="O7" s="18"/>
      <c r="P7" s="170"/>
    </row>
    <row r="8" spans="1:16" s="4" customFormat="1" ht="12.75" customHeight="1" thickBot="1">
      <c r="A8" s="127" t="s">
        <v>37</v>
      </c>
      <c r="B8" s="127" t="s">
        <v>36</v>
      </c>
      <c r="C8" s="130" t="s">
        <v>45</v>
      </c>
      <c r="D8" s="131"/>
      <c r="E8" s="131"/>
      <c r="F8" s="132"/>
      <c r="G8" s="133" t="s">
        <v>89</v>
      </c>
      <c r="H8" s="54"/>
      <c r="I8" s="51"/>
      <c r="K8" s="168"/>
      <c r="L8" s="168"/>
      <c r="M8" s="168"/>
      <c r="N8" s="168"/>
      <c r="O8" s="18"/>
      <c r="P8" s="170"/>
    </row>
    <row r="9" spans="1:16" s="4" customFormat="1" ht="13.5" customHeight="1" thickBot="1">
      <c r="A9" s="128"/>
      <c r="B9" s="128"/>
      <c r="C9" s="21" t="s">
        <v>41</v>
      </c>
      <c r="D9" s="20" t="s">
        <v>42</v>
      </c>
      <c r="E9" s="20" t="s">
        <v>43</v>
      </c>
      <c r="F9" s="20" t="s">
        <v>44</v>
      </c>
      <c r="G9" s="134"/>
      <c r="H9" s="54"/>
      <c r="I9" s="51"/>
      <c r="K9" s="168"/>
      <c r="L9" s="168"/>
      <c r="M9" s="168"/>
      <c r="N9" s="168"/>
      <c r="O9" s="18"/>
      <c r="P9" s="170"/>
    </row>
    <row r="10" spans="1:16" s="4" customFormat="1" ht="41.25" thickBot="1">
      <c r="A10" s="129"/>
      <c r="B10" s="129"/>
      <c r="C10" s="43" t="s">
        <v>87</v>
      </c>
      <c r="D10" s="44" t="s">
        <v>47</v>
      </c>
      <c r="E10" s="44" t="s">
        <v>88</v>
      </c>
      <c r="F10" s="44" t="s">
        <v>49</v>
      </c>
      <c r="G10" s="135"/>
      <c r="H10" s="54"/>
      <c r="I10" s="51"/>
      <c r="K10" s="169"/>
      <c r="L10" s="169"/>
      <c r="M10" s="169"/>
      <c r="N10" s="169"/>
      <c r="O10" s="32"/>
      <c r="P10" s="146"/>
    </row>
    <row r="11" spans="1:16" s="4" customFormat="1" ht="25.5">
      <c r="A11" s="22">
        <v>1</v>
      </c>
      <c r="B11" s="26" t="s">
        <v>1</v>
      </c>
      <c r="C11" s="25"/>
      <c r="D11" s="25"/>
      <c r="E11" s="25"/>
      <c r="F11" s="25"/>
      <c r="G11" s="10">
        <f>SUM(C11:D11)</f>
        <v>0</v>
      </c>
      <c r="H11" s="75"/>
      <c r="I11" s="51" t="str">
        <f t="shared" ref="I11:I23" si="0">IF(C11&lt;&gt;0,AND(D11&lt;C11,E11&lt;D11,F11&lt;E11),"")</f>
        <v/>
      </c>
      <c r="K11" s="33" t="str">
        <f>IF(C11&lt;&gt;0,"Preço OK Coluna (A) Faixa 1","Lançar Preço Coluna (A) Faixa 1")</f>
        <v>Lançar Preço Coluna (A) Faixa 1</v>
      </c>
      <c r="L11" s="33" t="str">
        <f>IF(D11&lt;&gt;0,"Preço OK Coluna (B) Faixa 1","Lançar Preço Coluna (B) Faixa 1")</f>
        <v>Lançar Preço Coluna (B) Faixa 1</v>
      </c>
      <c r="M11" s="33" t="str">
        <f>IF(E11&lt;&gt;0,"Preço OK Coluna (C) Faixa 1","Lançar Preço Coluna (C) Faixa 1")</f>
        <v>Lançar Preço Coluna (C) Faixa 1</v>
      </c>
      <c r="N11" s="33" t="str">
        <f>IF(F11&lt;&gt;0,"Preço OK Coluna (D) Faixa 1","Lançar Preço Coluna (D) Faixa 1")</f>
        <v>Lançar Preço Coluna (D) Faixa 1</v>
      </c>
      <c r="O11" s="35"/>
      <c r="P11" s="31" t="str">
        <f>IF(F11&lt;&gt;"",IF(I11=TRUE,"Preços OK na Faixa 1","ERRO Preços na Faixa 1"),"Lançar Preços na Faixa 1")</f>
        <v>Lançar Preços na Faixa 1</v>
      </c>
    </row>
    <row r="12" spans="1:16" s="4" customFormat="1" ht="25.5">
      <c r="A12" s="23">
        <v>2</v>
      </c>
      <c r="B12" s="27" t="s">
        <v>2</v>
      </c>
      <c r="C12" s="25"/>
      <c r="D12" s="25"/>
      <c r="E12" s="25"/>
      <c r="F12" s="25"/>
      <c r="G12" s="10">
        <f t="shared" ref="G12:G23" si="1">SUM(C12:D12)</f>
        <v>0</v>
      </c>
      <c r="H12" s="75"/>
      <c r="I12" s="51" t="str">
        <f t="shared" si="0"/>
        <v/>
      </c>
      <c r="K12" s="33" t="str">
        <f>IF(C12&lt;&gt;0,IF(AND(C12&lt;C11),"Preço Ok Coluna (A) Faixa 2","ERRO Preço Coluna (A) Faixa 2"),"Lançar Preço Coluna (A) Faixa 2")</f>
        <v>Lançar Preço Coluna (A) Faixa 2</v>
      </c>
      <c r="L12" s="33" t="str">
        <f>IF(D12&lt;&gt;0,IF(AND(D12&lt;D11),"Preço Ok Coluna (B) Faixa 2","ERRO Preço Coluna (B) Faixa 2"),"Lançar Preço Coluna (B) Faixa 2")</f>
        <v>Lançar Preço Coluna (B) Faixa 2</v>
      </c>
      <c r="M12" s="33" t="str">
        <f>IF(E12&lt;&gt;0,IF(AND(E12&lt;E11),"Preço Ok Coluna (C) Faixa 2","ERRO Preço Coluna (C) Faixa 2"),"Lançar Preço Coluna (C) Faixa 2")</f>
        <v>Lançar Preço Coluna (C) Faixa 2</v>
      </c>
      <c r="N12" s="33" t="str">
        <f>IF(F12&lt;&gt;0,IF(AND(F12&lt;F11),"Preço Ok Coluna (D) Faixa 2","ERRO Preço Coluna (D) Faixa 2"),"Lançar Preço Coluna (D) Faixa 2")</f>
        <v>Lançar Preço Coluna (D) Faixa 2</v>
      </c>
      <c r="O12" s="35"/>
      <c r="P12" s="31" t="str">
        <f>IF(F12&lt;&gt;"",IF(I12=TRUE,"Preços OK na Faixa 2","ERRO Preços na Faixa 2"),"Lançar Preços na Faixa 2")</f>
        <v>Lançar Preços na Faixa 2</v>
      </c>
    </row>
    <row r="13" spans="1:16" s="4" customFormat="1" ht="25.5">
      <c r="A13" s="23">
        <v>3</v>
      </c>
      <c r="B13" s="27" t="s">
        <v>3</v>
      </c>
      <c r="C13" s="25"/>
      <c r="D13" s="25"/>
      <c r="E13" s="25"/>
      <c r="F13" s="25"/>
      <c r="G13" s="10">
        <f t="shared" si="1"/>
        <v>0</v>
      </c>
      <c r="H13" s="75"/>
      <c r="I13" s="51" t="str">
        <f t="shared" si="0"/>
        <v/>
      </c>
      <c r="K13" s="33" t="str">
        <f>IF(C13&lt;&gt;0,IF(AND(C13&lt;C12),"Preço Ok Coluna (A) Faixa 3","ERRO Preço Coluna (A) Faixa 3"),"Lançar Preço Coluna (A) Faixa 3")</f>
        <v>Lançar Preço Coluna (A) Faixa 3</v>
      </c>
      <c r="L13" s="33" t="str">
        <f>IF(D13&lt;&gt;0,IF(AND(D13&lt;D12),"Preço Ok Coluna (B) Faixa 3","ERRO Preço Coluna (B) Faixa 3"),"Lançar Preço Coluna (B) Faixa 3")</f>
        <v>Lançar Preço Coluna (B) Faixa 3</v>
      </c>
      <c r="M13" s="33" t="str">
        <f>IF(E13&lt;&gt;0,IF(AND(E13&lt;E12),"Preço Ok Coluna (C) Faixa 3","ERRO Preço Coluna (C) Faixa 3"),"Lançar Preço Coluna (C) Faixa3")</f>
        <v>Lançar Preço Coluna (C) Faixa3</v>
      </c>
      <c r="N13" s="33" t="str">
        <f>IF(F13&lt;&gt;0,IF(AND(F13&lt;F12),"Preço Ok Coluna (D) Faixa 3","ERRO Preço Coluna (D) Faixa 3"),"Lançar Preço Coluna (D) Faixa 3")</f>
        <v>Lançar Preço Coluna (D) Faixa 3</v>
      </c>
      <c r="O13" s="35"/>
      <c r="P13" s="31" t="str">
        <f>IF(F13&lt;&gt;"",IF(I13=TRUE,"Preços OK na Faixa 3","ERRO Preços na Faixa 3"),"Lançar Preços na Faixa 3")</f>
        <v>Lançar Preços na Faixa 3</v>
      </c>
    </row>
    <row r="14" spans="1:16" s="4" customFormat="1" ht="25.5">
      <c r="A14" s="23">
        <v>4</v>
      </c>
      <c r="B14" s="27" t="s">
        <v>4</v>
      </c>
      <c r="C14" s="25"/>
      <c r="D14" s="25"/>
      <c r="E14" s="25"/>
      <c r="F14" s="25"/>
      <c r="G14" s="10">
        <f t="shared" si="1"/>
        <v>0</v>
      </c>
      <c r="H14" s="75"/>
      <c r="I14" s="51" t="str">
        <f t="shared" si="0"/>
        <v/>
      </c>
      <c r="K14" s="33" t="str">
        <f>IF(C14&lt;&gt;0,IF(AND(C14&lt;C13),"Preço Ok Coluna (A) Faixa 4","ERRO Preço Coluna (A) Faixa 4"),"Lançar Preço Coluna (A) Faixa 4")</f>
        <v>Lançar Preço Coluna (A) Faixa 4</v>
      </c>
      <c r="L14" s="33" t="str">
        <f>IF(D14&lt;&gt;0,IF(AND(D14&lt;D13),"Preço Ok Coluna (B) Faixa 4","ERRO Preço Coluna (B) Faixa 4"),"Lançar Preço Coluna (B) Faixa 4")</f>
        <v>Lançar Preço Coluna (B) Faixa 4</v>
      </c>
      <c r="M14" s="33" t="str">
        <f>IF(E14&lt;&gt;0,IF(AND(E14&lt;E13),"Preço Ok Coluna (C) Faixa 4","ERRO Preço Coluna (C) Faixa 4"),"Lançar Preço Coluna (C) Faixa 4")</f>
        <v>Lançar Preço Coluna (C) Faixa 4</v>
      </c>
      <c r="N14" s="33" t="str">
        <f>IF(F14&lt;&gt;0,IF(AND(F14&lt;F13),"Preço Ok Coluna (D) Faixa 4","ERRO Preço Coluna (D) Faixa 4"),"Lançar Preço Coluna (D) Faixa 4")</f>
        <v>Lançar Preço Coluna (D) Faixa 4</v>
      </c>
      <c r="O14" s="35"/>
      <c r="P14" s="31" t="str">
        <f>IF(F14&lt;&gt;"",IF(I14=TRUE,"Preços OK na Faixa 4","ERRO Preços na Faixa 4"),"Lançar Preços na Faixa 4")</f>
        <v>Lançar Preços na Faixa 4</v>
      </c>
    </row>
    <row r="15" spans="1:16" s="4" customFormat="1" ht="25.5">
      <c r="A15" s="23">
        <v>5</v>
      </c>
      <c r="B15" s="27" t="s">
        <v>5</v>
      </c>
      <c r="C15" s="25"/>
      <c r="D15" s="25"/>
      <c r="E15" s="25"/>
      <c r="F15" s="25"/>
      <c r="G15" s="10">
        <f t="shared" si="1"/>
        <v>0</v>
      </c>
      <c r="H15" s="75"/>
      <c r="I15" s="51" t="str">
        <f t="shared" si="0"/>
        <v/>
      </c>
      <c r="K15" s="33" t="str">
        <f>IF(C15&lt;&gt;0,IF(AND(C15&lt;C14),"Preço Ok Coluna (A) Faixa 5","ERRO Preço Coluna (A) Faixa 5"),"Lançar Preço Coluna (A) Faixa 5")</f>
        <v>Lançar Preço Coluna (A) Faixa 5</v>
      </c>
      <c r="L15" s="33" t="str">
        <f>IF(D15&lt;&gt;0,IF(AND(D15&lt;D14),"Preço Ok Coluna (B) Faixa 5","ERRO Preço Coluna (B) Faixa 5"),"Lançar Preço Coluna (B) Faixa 5")</f>
        <v>Lançar Preço Coluna (B) Faixa 5</v>
      </c>
      <c r="M15" s="33" t="str">
        <f>IF(E15&lt;&gt;0,IF(AND(E15&lt;E14),"Preço Ok Coluna (C) Faixa 5","ERRO Preço Coluna (C) Faixa 5"),"Lançar Preço Coluna (C) Faixa 5")</f>
        <v>Lançar Preço Coluna (C) Faixa 5</v>
      </c>
      <c r="N15" s="33" t="str">
        <f>IF(F15&lt;&gt;0,IF(AND(F15&lt;F14),"Preço Ok Coluna (D) Faixa 5","ERRO Preço Coluna (D) Faixa 5"),"Lançar Preço Coluna (D) Faixa 5")</f>
        <v>Lançar Preço Coluna (D) Faixa 5</v>
      </c>
      <c r="O15" s="35"/>
      <c r="P15" s="31" t="str">
        <f>IF(F15&lt;&gt;"",IF(I15=TRUE,"Preços OK na Faixa 5","ERRO Preços na Faixa 5"),"Lançar Preços na Faixa 5")</f>
        <v>Lançar Preços na Faixa 5</v>
      </c>
    </row>
    <row r="16" spans="1:16" s="4" customFormat="1" ht="25.5">
      <c r="A16" s="23">
        <v>6</v>
      </c>
      <c r="B16" s="27" t="s">
        <v>6</v>
      </c>
      <c r="C16" s="25"/>
      <c r="D16" s="25"/>
      <c r="E16" s="25"/>
      <c r="F16" s="25"/>
      <c r="G16" s="10">
        <f t="shared" si="1"/>
        <v>0</v>
      </c>
      <c r="H16" s="75"/>
      <c r="I16" s="51" t="str">
        <f t="shared" si="0"/>
        <v/>
      </c>
      <c r="K16" s="33" t="str">
        <f>IF(C16&lt;&gt;0,IF(AND(C16&lt;C15),"Preço Ok Coluna (A) Faixa 6","ERRO Preço Coluna (A) Faixa 6"),"Lançar Preço Coluna (A) Faixa 6")</f>
        <v>Lançar Preço Coluna (A) Faixa 6</v>
      </c>
      <c r="L16" s="33" t="str">
        <f>IF(D16&lt;&gt;0,IF(AND(D16&lt;D15),"Preço Ok Coluna (B) Faixa 6","ERRO Preço Coluna (B) Faixa 6"),"Lançar Preço Coluna (B) Faixa 6")</f>
        <v>Lançar Preço Coluna (B) Faixa 6</v>
      </c>
      <c r="M16" s="33" t="str">
        <f>IF(E16&lt;&gt;0,IF(AND(E16&lt;E15),"Preço Ok Coluna (C) Faixa 6","ERRO Preço Coluna (C) Faixa 6"),"Lançar Preço Coluna (C) Faixa 6")</f>
        <v>Lançar Preço Coluna (C) Faixa 6</v>
      </c>
      <c r="N16" s="33" t="str">
        <f>IF(F16&lt;&gt;0,IF(AND(F16&lt;F15),"Preço Ok Coluna (D) Faixa 6","ERRO Preço Coluna (D) Faixa 6"),"Lançar Preço Coluna (D) Faixa 6")</f>
        <v>Lançar Preço Coluna (D) Faixa 6</v>
      </c>
      <c r="O16" s="35"/>
      <c r="P16" s="31" t="str">
        <f>IF(F16&lt;&gt;"",IF(I16=TRUE,"Preços OK na Faixa 6","ERRO Preços na Faixa 6"),"Lançar Preços na Faixa 6")</f>
        <v>Lançar Preços na Faixa 6</v>
      </c>
    </row>
    <row r="17" spans="1:16" s="4" customFormat="1" ht="25.5">
      <c r="A17" s="23">
        <v>7</v>
      </c>
      <c r="B17" s="27" t="s">
        <v>7</v>
      </c>
      <c r="C17" s="25"/>
      <c r="D17" s="25"/>
      <c r="E17" s="25"/>
      <c r="F17" s="25"/>
      <c r="G17" s="10">
        <f t="shared" si="1"/>
        <v>0</v>
      </c>
      <c r="H17" s="75"/>
      <c r="I17" s="51" t="str">
        <f t="shared" si="0"/>
        <v/>
      </c>
      <c r="K17" s="33" t="str">
        <f>IF(C17&lt;&gt;0,IF(AND(C17&lt;C16),"Preço Ok Coluna (A) Faixa 7","ERRO Preço Coluna (A) Faixa 7"),"Lançar Preço Coluna (A) Faixa 7")</f>
        <v>Lançar Preço Coluna (A) Faixa 7</v>
      </c>
      <c r="L17" s="33" t="str">
        <f>IF(D17&lt;&gt;0,IF(AND(D17&lt;D16),"Preço Ok Coluna (B) Faixa 7","ERRO Preço Coluna (B) Faixa 7"),"Lançar Preço Coluna (B) Faixa 7")</f>
        <v>Lançar Preço Coluna (B) Faixa 7</v>
      </c>
      <c r="M17" s="33" t="str">
        <f>IF(E17&lt;&gt;0,IF(AND(E17&lt;E16),"Preço Ok Coluna (C) Faixa 7","ERRO Preço Coluna (C) Faixa 7"),"Lançar Preço Coluna (C) Faixa 7")</f>
        <v>Lançar Preço Coluna (C) Faixa 7</v>
      </c>
      <c r="N17" s="33" t="str">
        <f>IF(F17&lt;&gt;0,IF(AND(F17&lt;F16),"Preço Ok Coluna (D) Faixa 7","ERRO Preço Coluna (D) Faixa 7"),"Lançar Preço Coluna (D) Faixa 7")</f>
        <v>Lançar Preço Coluna (D) Faixa 7</v>
      </c>
      <c r="O17" s="35"/>
      <c r="P17" s="31" t="str">
        <f>IF(F17&lt;&gt;"",IF(I17=TRUE,"Preços OK na Faixa 7","ERRO Preços na Faixa 7"),"Lançar Preços na Faixa 7")</f>
        <v>Lançar Preços na Faixa 7</v>
      </c>
    </row>
    <row r="18" spans="1:16" s="4" customFormat="1" ht="25.5">
      <c r="A18" s="23">
        <v>8</v>
      </c>
      <c r="B18" s="27" t="s">
        <v>8</v>
      </c>
      <c r="C18" s="25"/>
      <c r="D18" s="25"/>
      <c r="E18" s="25"/>
      <c r="F18" s="25"/>
      <c r="G18" s="10">
        <f t="shared" si="1"/>
        <v>0</v>
      </c>
      <c r="H18" s="75"/>
      <c r="I18" s="51" t="str">
        <f t="shared" si="0"/>
        <v/>
      </c>
      <c r="K18" s="33" t="str">
        <f>IF(C18&lt;&gt;0,IF(AND(C18&lt;C17),"Preço Ok Coluna (A) Faixa 8","ERRO Preço Coluna (A) Faixa 8"),"Lançar Preço Coluna (A) Faixa 8")</f>
        <v>Lançar Preço Coluna (A) Faixa 8</v>
      </c>
      <c r="L18" s="33" t="str">
        <f>IF(D18&lt;&gt;0,IF(AND(D18&lt;D17),"Preço Ok Coluna (B) Faixa 8","ERRO Preço Coluna (B) Faixa 8"),"Lançar Preço Coluna (B) Faixa 8")</f>
        <v>Lançar Preço Coluna (B) Faixa 8</v>
      </c>
      <c r="M18" s="33" t="str">
        <f>IF(E18&lt;&gt;0,IF(AND(E18&lt;E17),"Preço Ok Coluna (C) Faixa 8","ERRO Preço Coluna (C) Faixa 8"),"Lançar Preço Coluna (C) Faixa 8")</f>
        <v>Lançar Preço Coluna (C) Faixa 8</v>
      </c>
      <c r="N18" s="33" t="str">
        <f>IF(F18&lt;&gt;0,IF(AND(F18&lt;F17),"Preço Ok Coluna (D) Faixa 8","ERRO Preço Coluna (D) Faixa 8"),"Lançar Preço Coluna (D) Faixa 8")</f>
        <v>Lançar Preço Coluna (D) Faixa 8</v>
      </c>
      <c r="O18" s="35"/>
      <c r="P18" s="31" t="str">
        <f>IF(F18&lt;&gt;"",IF(I18=TRUE,"Preços OK na Faixa 8","ERRO Preços na Faixa 8"),"Lançar Preços na Faixa 8")</f>
        <v>Lançar Preços na Faixa 8</v>
      </c>
    </row>
    <row r="19" spans="1:16" s="4" customFormat="1" ht="25.5">
      <c r="A19" s="23">
        <v>9</v>
      </c>
      <c r="B19" s="27" t="s">
        <v>9</v>
      </c>
      <c r="C19" s="25"/>
      <c r="D19" s="25"/>
      <c r="E19" s="25"/>
      <c r="F19" s="25"/>
      <c r="G19" s="10">
        <f t="shared" si="1"/>
        <v>0</v>
      </c>
      <c r="H19" s="75"/>
      <c r="I19" s="51" t="str">
        <f t="shared" si="0"/>
        <v/>
      </c>
      <c r="K19" s="33" t="str">
        <f>IF(C19&lt;&gt;0,IF(AND(C19&lt;C18),"Preço Ok Coluna (A) Faixa 9","ERRO Preço Coluna (A) Faixa 9"),"Lançar Preço Coluna (A) Faixa 9")</f>
        <v>Lançar Preço Coluna (A) Faixa 9</v>
      </c>
      <c r="L19" s="33" t="str">
        <f>IF(D19&lt;&gt;0,IF(AND(D19&lt;D18),"Preço Ok Coluna (B) Faixa 9","ERRO Preço Coluna (B) Faixa 9"),"Lançar Preço Coluna (B) Faixa 9")</f>
        <v>Lançar Preço Coluna (B) Faixa 9</v>
      </c>
      <c r="M19" s="33" t="str">
        <f>IF(E19&lt;&gt;0,IF(AND(E19&lt;E18),"Preço Ok Coluna (C) Faixa 9","ERRO Preço Coluna (C) Faixa 9"),"Lançar Preço Coluna (C) Faixa 9")</f>
        <v>Lançar Preço Coluna (C) Faixa 9</v>
      </c>
      <c r="N19" s="33" t="str">
        <f>IF(F19&lt;&gt;0,IF(AND(F19&lt;F18),"Preço Ok Coluna (D) Faixa 9","ERRO Preço Coluna (D) Faixa 9"),"Lançar Preço Coluna (D) Faixa 9")</f>
        <v>Lançar Preço Coluna (D) Faixa 9</v>
      </c>
      <c r="O19" s="35"/>
      <c r="P19" s="31" t="str">
        <f>IF(F19&lt;&gt;"",IF(I19=TRUE,"Preços OK na Faixa 9","ERRO Preços na Faixa 9"),"Lançar Preços na Faixa 9")</f>
        <v>Lançar Preços na Faixa 9</v>
      </c>
    </row>
    <row r="20" spans="1:16" s="4" customFormat="1" ht="25.5">
      <c r="A20" s="23">
        <v>10</v>
      </c>
      <c r="B20" s="27" t="s">
        <v>10</v>
      </c>
      <c r="C20" s="25"/>
      <c r="D20" s="25"/>
      <c r="E20" s="25"/>
      <c r="F20" s="25"/>
      <c r="G20" s="10">
        <f t="shared" si="1"/>
        <v>0</v>
      </c>
      <c r="H20" s="75"/>
      <c r="I20" s="51" t="str">
        <f t="shared" si="0"/>
        <v/>
      </c>
      <c r="K20" s="33" t="str">
        <f>IF(C20&lt;&gt;0,IF(AND(C20&lt;C19),"Preço Ok Coluna (A) Faixa 10","ERRO Preço Coluna (A) Faixa 10"),"Lançar Preço Coluna (A) Faixa 10")</f>
        <v>Lançar Preço Coluna (A) Faixa 10</v>
      </c>
      <c r="L20" s="33" t="str">
        <f>IF(D20&lt;&gt;0,IF(AND(D20&lt;D19),"Preço Ok Coluna (B) Faixa 10","ERRO Preço Coluna (B) Faixa 10"),"Lançar Preço Coluna (B) Faixa 10")</f>
        <v>Lançar Preço Coluna (B) Faixa 10</v>
      </c>
      <c r="M20" s="33" t="str">
        <f>IF(E20&lt;&gt;0,IF(AND(E20&lt;E19),"Preço Ok Coluna (C) Faixa 10","ERRO Preço Coluna (C) Faixa 10"),"Lançar Preço Coluna (C) Faixa 10")</f>
        <v>Lançar Preço Coluna (C) Faixa 10</v>
      </c>
      <c r="N20" s="33" t="str">
        <f>IF(F20&lt;&gt;0,IF(AND(F20&lt;F19),"Preço Ok Coluna (D) Faixa 10","ERRO Preço Coluna (D) Faixa 10"),"Lançar Preço Coluna (D) Faixa 10")</f>
        <v>Lançar Preço Coluna (D) Faixa 10</v>
      </c>
      <c r="O20" s="35"/>
      <c r="P20" s="31" t="str">
        <f>IF(F20&lt;&gt;"",IF(I20=TRUE,"Preços OK na Faixa 10","ERRO Preços na Faixa 10"),"Lançar Preços na Faixa 10")</f>
        <v>Lançar Preços na Faixa 10</v>
      </c>
    </row>
    <row r="21" spans="1:16" s="4" customFormat="1" ht="25.5">
      <c r="A21" s="23">
        <v>11</v>
      </c>
      <c r="B21" s="27" t="s">
        <v>11</v>
      </c>
      <c r="C21" s="25"/>
      <c r="D21" s="25"/>
      <c r="E21" s="25"/>
      <c r="F21" s="25"/>
      <c r="G21" s="10">
        <f t="shared" si="1"/>
        <v>0</v>
      </c>
      <c r="H21" s="75"/>
      <c r="I21" s="51" t="str">
        <f t="shared" si="0"/>
        <v/>
      </c>
      <c r="K21" s="33" t="str">
        <f>IF(C21&lt;&gt;0,IF(AND(C21&lt;C20),"Preço Ok Coluna (A) Faixa 11","ERRO Preço Coluna (A) Faixa 11"),"Lançar Preço Coluna (A) Faixa 11")</f>
        <v>Lançar Preço Coluna (A) Faixa 11</v>
      </c>
      <c r="L21" s="33" t="str">
        <f>IF(D21&lt;&gt;0,IF(AND(D21&lt;D20),"Preço Ok Coluna (B) Faixa 11","ERRO Preço Coluna (B) Faixa 11"),"Lançar Preço Coluna (B) Faixa 11")</f>
        <v>Lançar Preço Coluna (B) Faixa 11</v>
      </c>
      <c r="M21" s="33" t="str">
        <f>IF(E21&lt;&gt;0,IF(AND(E21&lt;E20),"Preço Ok Coluna (C) Faixa 11","ERRO Preço Coluna (C) Faixa 11"),"Lançar Preço Coluna (C) Faixa 11")</f>
        <v>Lançar Preço Coluna (C) Faixa 11</v>
      </c>
      <c r="N21" s="33" t="str">
        <f>IF(F21&lt;&gt;0,IF(AND(F21&lt;F20),"Preço Ok Coluna (D) Faixa 11","ERRO Preço Coluna (D) Faixa 11"),"Lançar Preço Coluna (D) Faixa 11")</f>
        <v>Lançar Preço Coluna (D) Faixa 11</v>
      </c>
      <c r="O21" s="35"/>
      <c r="P21" s="31" t="str">
        <f>IF(F21&lt;&gt;"",IF(I21=TRUE,"Preços OK na Faixa 11","ERRO Preços na Faixa 11"),"Lançar Preços na Faixa 11")</f>
        <v>Lançar Preços na Faixa 11</v>
      </c>
    </row>
    <row r="22" spans="1:16" s="4" customFormat="1" ht="25.5">
      <c r="A22" s="23">
        <v>12</v>
      </c>
      <c r="B22" s="27" t="s">
        <v>12</v>
      </c>
      <c r="C22" s="25"/>
      <c r="D22" s="25"/>
      <c r="E22" s="25"/>
      <c r="F22" s="25"/>
      <c r="G22" s="10">
        <f t="shared" si="1"/>
        <v>0</v>
      </c>
      <c r="H22" s="75"/>
      <c r="I22" s="51" t="str">
        <f t="shared" si="0"/>
        <v/>
      </c>
      <c r="K22" s="39" t="str">
        <f>IF(C22&lt;&gt;0,IF(AND(C22&lt;C21),"Preço Ok Coluna (A) Faixa 12","ERRO Preço Coluna (A) Faixa 12"),"Lançar Preço Coluna (A) Faixa 12")</f>
        <v>Lançar Preço Coluna (A) Faixa 12</v>
      </c>
      <c r="L22" s="39" t="str">
        <f>IF(D22&lt;&gt;0,IF(AND(D22&lt;D21),"Preço Ok Coluna (B) Faixa 12","ERRO Preço Coluna (B) Faixa 12"),"Lançar Preço Coluna (B) Faixa 12")</f>
        <v>Lançar Preço Coluna (B) Faixa 12</v>
      </c>
      <c r="M22" s="39" t="str">
        <f>IF(E22&lt;&gt;0,IF(AND(E22&lt;E21),"Preço Ok Coluna (C) Faixa 12","ERRO Preço Coluna (C) Faixa 12"),"Lançar Preço Coluna (C) Faixa 12")</f>
        <v>Lançar Preço Coluna (C) Faixa 12</v>
      </c>
      <c r="N22" s="39" t="str">
        <f>IF(F22&lt;&gt;0,IF(AND(F22&lt;F21),"Preço Ok Coluna (D) Faixa 12","ERRO Preço Coluna (D) Faixa 12"),"Lançar Preço Coluna (D) Faixa 12")</f>
        <v>Lançar Preço Coluna (D) Faixa 12</v>
      </c>
      <c r="O22" s="35"/>
      <c r="P22" s="36" t="str">
        <f>IF(F22&lt;&gt;"",IF(I22=TRUE,"Preços OK na Faixa 12","ERRO Preços na Faixa 12"),"Lançar Preços na Faixa 12")</f>
        <v>Lançar Preços na Faixa 12</v>
      </c>
    </row>
    <row r="23" spans="1:16" s="4" customFormat="1" ht="26.25" thickBot="1">
      <c r="A23" s="24">
        <v>13</v>
      </c>
      <c r="B23" s="28" t="s">
        <v>13</v>
      </c>
      <c r="C23" s="57"/>
      <c r="D23" s="57"/>
      <c r="E23" s="57"/>
      <c r="F23" s="57"/>
      <c r="G23" s="49">
        <f t="shared" si="1"/>
        <v>0</v>
      </c>
      <c r="H23" s="75">
        <f>SUM(G11:G23)</f>
        <v>0</v>
      </c>
      <c r="I23" s="51" t="str">
        <f t="shared" si="0"/>
        <v/>
      </c>
      <c r="K23" s="39" t="str">
        <f>IF(C23&lt;&gt;0,IF(AND(C23&lt;C22),"Preço Ok Coluna (A) Faixa 13","ERRO Preço Coluna (A) Faixa 13"),"Lançar Preço Coluna (A) Faixa 13")</f>
        <v>Lançar Preço Coluna (A) Faixa 13</v>
      </c>
      <c r="L23" s="39" t="str">
        <f>IF(D23&lt;&gt;0,IF(AND(D23&lt;D22),"Preço Ok Coluna (B) Faixa 12","ERRO Preço Coluna (B) Faixa 12"),"Lançar Preço Coluna (B) Faixa 12")</f>
        <v>Lançar Preço Coluna (B) Faixa 12</v>
      </c>
      <c r="M23" s="39" t="str">
        <f>IF(E23&lt;&gt;0,IF(AND(E23&lt;E22),"Preço Ok Coluna (C) Faixa 12","ERRO Preço Coluna (C) Faixa 12"),"Lançar Preço Coluna (C) Faixa 12")</f>
        <v>Lançar Preço Coluna (C) Faixa 12</v>
      </c>
      <c r="N23" s="39" t="str">
        <f>IF(F23&lt;&gt;0,IF(AND(F23&lt;F22),"Preço Ok Coluna (D) Faixa 12","ERRO Preço Coluna (D) Faixa 12"),"Lançar Preço Coluna (D) Faixa 12")</f>
        <v>Lançar Preço Coluna (D) Faixa 12</v>
      </c>
      <c r="O23" s="39"/>
      <c r="P23" s="36" t="str">
        <f>IF(F23&lt;&gt;"",IF(I23=TRUE,"Preços OK na Faixa 13","ERRO Preços na Faixa 13"),"Lançar Preços na Faixa 13")</f>
        <v>Lançar Preços na Faixa 13</v>
      </c>
    </row>
    <row r="24" spans="1:16" s="4" customFormat="1" ht="21.75" customHeight="1" thickBot="1">
      <c r="A24" s="6"/>
      <c r="H24" s="74"/>
      <c r="I24" s="51"/>
      <c r="K24" s="35"/>
      <c r="L24" s="35"/>
      <c r="M24" s="35"/>
      <c r="N24" s="35"/>
      <c r="O24" s="35"/>
      <c r="P24" s="42"/>
    </row>
    <row r="25" spans="1:16" s="60" customFormat="1" ht="30.75" customHeight="1" thickBot="1">
      <c r="A25" s="184" t="s">
        <v>14</v>
      </c>
      <c r="B25" s="185"/>
      <c r="C25" s="185"/>
      <c r="D25" s="185"/>
      <c r="E25" s="186"/>
      <c r="F25" s="186"/>
      <c r="G25" s="187"/>
      <c r="H25" s="58"/>
      <c r="I25" s="59"/>
      <c r="K25" s="145" t="s">
        <v>50</v>
      </c>
      <c r="L25" s="145"/>
      <c r="M25" s="145"/>
      <c r="N25" s="145"/>
      <c r="O25" s="61"/>
      <c r="P25" s="147" t="s">
        <v>51</v>
      </c>
    </row>
    <row r="26" spans="1:16" s="4" customFormat="1" ht="60" customHeight="1" thickBot="1">
      <c r="A26" s="156" t="s">
        <v>208</v>
      </c>
      <c r="B26" s="157"/>
      <c r="C26" s="157"/>
      <c r="D26" s="157"/>
      <c r="E26" s="157"/>
      <c r="F26" s="157"/>
      <c r="G26" s="158"/>
      <c r="H26" s="53"/>
      <c r="I26" s="51"/>
      <c r="K26" s="145"/>
      <c r="L26" s="145"/>
      <c r="M26" s="145"/>
      <c r="N26" s="145"/>
      <c r="O26" s="18"/>
      <c r="P26" s="147"/>
    </row>
    <row r="27" spans="1:16" s="4" customFormat="1" ht="12.75" customHeight="1" thickBot="1">
      <c r="A27" s="127" t="s">
        <v>37</v>
      </c>
      <c r="B27" s="127" t="s">
        <v>36</v>
      </c>
      <c r="C27" s="130" t="s">
        <v>45</v>
      </c>
      <c r="D27" s="131"/>
      <c r="E27" s="131"/>
      <c r="F27" s="132"/>
      <c r="G27" s="133" t="s">
        <v>89</v>
      </c>
      <c r="H27" s="54"/>
      <c r="I27" s="51"/>
      <c r="K27" s="145"/>
      <c r="L27" s="145"/>
      <c r="M27" s="145"/>
      <c r="N27" s="145"/>
      <c r="O27" s="18"/>
      <c r="P27" s="147"/>
    </row>
    <row r="28" spans="1:16" s="4" customFormat="1" ht="13.5" customHeight="1" thickBot="1">
      <c r="A28" s="128"/>
      <c r="B28" s="128"/>
      <c r="C28" s="21" t="s">
        <v>41</v>
      </c>
      <c r="D28" s="20" t="s">
        <v>42</v>
      </c>
      <c r="E28" s="20" t="s">
        <v>43</v>
      </c>
      <c r="F28" s="20" t="s">
        <v>44</v>
      </c>
      <c r="G28" s="134"/>
      <c r="H28" s="54"/>
      <c r="I28" s="51"/>
      <c r="K28" s="145"/>
      <c r="L28" s="145"/>
      <c r="M28" s="145"/>
      <c r="N28" s="145"/>
      <c r="O28" s="18"/>
      <c r="P28" s="147"/>
    </row>
    <row r="29" spans="1:16" s="4" customFormat="1" ht="39" customHeight="1" thickBot="1">
      <c r="A29" s="129"/>
      <c r="B29" s="129"/>
      <c r="C29" s="43" t="s">
        <v>87</v>
      </c>
      <c r="D29" s="44" t="s">
        <v>47</v>
      </c>
      <c r="E29" s="44" t="s">
        <v>88</v>
      </c>
      <c r="F29" s="44" t="s">
        <v>49</v>
      </c>
      <c r="G29" s="135"/>
      <c r="H29" s="54"/>
      <c r="I29" s="51"/>
      <c r="K29" s="146"/>
      <c r="L29" s="146"/>
      <c r="M29" s="146"/>
      <c r="N29" s="146"/>
      <c r="O29" s="32"/>
      <c r="P29" s="148"/>
    </row>
    <row r="30" spans="1:16" s="4" customFormat="1" ht="25.5">
      <c r="A30" s="22">
        <v>1</v>
      </c>
      <c r="B30" s="26" t="s">
        <v>1</v>
      </c>
      <c r="C30" s="25"/>
      <c r="D30" s="19"/>
      <c r="E30" s="19"/>
      <c r="F30" s="19"/>
      <c r="G30" s="10">
        <f>SUM(C30:D30)</f>
        <v>0</v>
      </c>
      <c r="H30" s="75"/>
      <c r="I30" s="51" t="str">
        <f t="shared" ref="I30:I42" si="2">IF(C30&lt;&gt;0,AND(D30&lt;C30,E30&lt;D30,F30&lt;E30),"")</f>
        <v/>
      </c>
      <c r="K30" s="40" t="str">
        <f>IF(C30&lt;&gt;0,IF(AND(C30&lt;C11),"Preço Ok Coluna (A) Faixa 1","ERRO Preço Coluna (A) Faixa 1"),"Lançar Preço Coluna (A) Faixa 1")</f>
        <v>Lançar Preço Coluna (A) Faixa 1</v>
      </c>
      <c r="L30" s="40" t="str">
        <f>IF(D30&lt;&gt;0,IF(AND(D30&lt;D11),"Preço Ok Coluna (B) Faixa 1","ERRO Preço Coluna (B) Faixa 1"),"Lançar Preço Coluna (B) Faixa 1")</f>
        <v>Lançar Preço Coluna (B) Faixa 1</v>
      </c>
      <c r="M30" s="40" t="str">
        <f>IF(E30&lt;&gt;0,IF(AND(E30&lt;E11),"Preço Ok Coluna (C) Faixa 1","ERRO Preço Coluna (C) Faixa 1"),"Lançar Preço Coluna (C) Faixa 1")</f>
        <v>Lançar Preço Coluna (C) Faixa 1</v>
      </c>
      <c r="N30" s="40" t="str">
        <f>IF(F30&lt;&gt;0,IF(AND(F30&lt;F11),"Preço Ok Coluna (D) Faixa 1","ERRO Preço Coluna (D) Faixa 1"),"Lançar Preço Coluna (D) Faixa 1")</f>
        <v>Lançar Preço Coluna (D) Faixa 1</v>
      </c>
      <c r="O30" s="40"/>
      <c r="P30" s="31" t="str">
        <f>IF(F30&lt;&gt;"",IF(I30=TRUE,"Preços OK na Faixa 1","ERRO Preços na Faixa 1"),"Lançar Preços na Faixa 1")</f>
        <v>Lançar Preços na Faixa 1</v>
      </c>
    </row>
    <row r="31" spans="1:16" s="4" customFormat="1" ht="25.5">
      <c r="A31" s="23">
        <v>2</v>
      </c>
      <c r="B31" s="27" t="s">
        <v>2</v>
      </c>
      <c r="C31" s="25"/>
      <c r="D31" s="19"/>
      <c r="E31" s="25"/>
      <c r="F31" s="19"/>
      <c r="G31" s="10">
        <f t="shared" ref="G31:G42" si="3">SUM(C31:D31)</f>
        <v>0</v>
      </c>
      <c r="H31" s="75"/>
      <c r="I31" s="51" t="str">
        <f t="shared" si="2"/>
        <v/>
      </c>
      <c r="K31" s="40" t="str">
        <f>IF(C31&lt;&gt;0,IF(AND(C31&lt;C12),"Preço Ok Coluna (A) Faixa 1","ERRO Preço Coluna (A) Faixa 1"),"Lançar Preço Coluna (A) Faixa 1")</f>
        <v>Lançar Preço Coluna (A) Faixa 1</v>
      </c>
      <c r="L31" s="40" t="str">
        <f>IF(D31&lt;&gt;0,IF(AND(D31&lt;D12),"Preço Ok Coluna (B) Faixa 1","ERRO Preço Coluna (B) Faixa 1"),"Lançar Preço Coluna (B) Faixa 1")</f>
        <v>Lançar Preço Coluna (B) Faixa 1</v>
      </c>
      <c r="M31" s="40" t="str">
        <f>IF(E31&lt;&gt;0,IF(AND(E31&lt;E12),"Preço Ok Coluna (C) Faixa 1","ERRO Preço Coluna (C) Faixa 1"),"Lançar Preço Coluna (C) Faixa 1")</f>
        <v>Lançar Preço Coluna (C) Faixa 1</v>
      </c>
      <c r="N31" s="40" t="str">
        <f>IF(F31&lt;&gt;0,IF(AND(F31&lt;F12),"Preço Ok Coluna (D) Faixa 1","ERRO Preço Coluna (D) Faixa 1"),"Lançar Preço Coluna (D) Faixa 1")</f>
        <v>Lançar Preço Coluna (D) Faixa 1</v>
      </c>
      <c r="O31" s="33"/>
      <c r="P31" s="31" t="str">
        <f>IF(F31&lt;&gt;"",IF(I31=TRUE,"Preços OK na Faixa 2","ERRO Preços na Faixa 2"),"Lançar Preços na Faixa 2")</f>
        <v>Lançar Preços na Faixa 2</v>
      </c>
    </row>
    <row r="32" spans="1:16" s="4" customFormat="1" ht="25.5">
      <c r="A32" s="23">
        <v>3</v>
      </c>
      <c r="B32" s="27" t="s">
        <v>3</v>
      </c>
      <c r="C32" s="25"/>
      <c r="D32" s="19"/>
      <c r="E32" s="19"/>
      <c r="F32" s="19"/>
      <c r="G32" s="10">
        <f t="shared" si="3"/>
        <v>0</v>
      </c>
      <c r="H32" s="75"/>
      <c r="I32" s="51" t="str">
        <f t="shared" si="2"/>
        <v/>
      </c>
      <c r="K32" s="40" t="str">
        <f t="shared" ref="K32:K42" si="4">IF(C32&lt;&gt;0,IF(AND(C32&lt;C13),"Preço Ok Coluna (A) Faixa 1","ERRO Preço Coluna (A) Faixa 1"),"Lançar Preço Coluna (A) Faixa 1")</f>
        <v>Lançar Preço Coluna (A) Faixa 1</v>
      </c>
      <c r="L32" s="40" t="str">
        <f t="shared" ref="L32:L42" si="5">IF(D32&lt;&gt;0,IF(AND(D32&lt;D13),"Preço Ok Coluna (B) Faixa 1","ERRO Preço Coluna (B) Faixa 1"),"Lançar Preço Coluna (B) Faixa 1")</f>
        <v>Lançar Preço Coluna (B) Faixa 1</v>
      </c>
      <c r="M32" s="40" t="str">
        <f t="shared" ref="M32:M42" si="6">IF(E32&lt;&gt;0,IF(AND(E32&lt;E13),"Preço Ok Coluna (C) Faixa 1","ERRO Preço Coluna (C) Faixa 1"),"Lançar Preço Coluna (C) Faixa 1")</f>
        <v>Lançar Preço Coluna (C) Faixa 1</v>
      </c>
      <c r="N32" s="40" t="str">
        <f t="shared" ref="N32:N42" si="7">IF(F32&lt;&gt;0,IF(AND(F32&lt;F13),"Preço Ok Coluna (D) Faixa 1","ERRO Preço Coluna (D) Faixa 1"),"Lançar Preço Coluna (D) Faixa 1")</f>
        <v>Lançar Preço Coluna (D) Faixa 1</v>
      </c>
      <c r="O32" s="33"/>
      <c r="P32" s="31" t="str">
        <f>IF(F32&lt;&gt;"",IF(I32=TRUE,"Preços OK na Faixa 3","ERRO Preços na Faixa 3"),"Lançar Preços na Faixa 3")</f>
        <v>Lançar Preços na Faixa 3</v>
      </c>
    </row>
    <row r="33" spans="1:16" s="4" customFormat="1" ht="25.5">
      <c r="A33" s="23">
        <v>4</v>
      </c>
      <c r="B33" s="27" t="s">
        <v>4</v>
      </c>
      <c r="C33" s="25"/>
      <c r="D33" s="19"/>
      <c r="E33" s="25"/>
      <c r="F33" s="19"/>
      <c r="G33" s="10">
        <f t="shared" si="3"/>
        <v>0</v>
      </c>
      <c r="H33" s="75"/>
      <c r="I33" s="51" t="str">
        <f t="shared" si="2"/>
        <v/>
      </c>
      <c r="K33" s="40" t="str">
        <f t="shared" si="4"/>
        <v>Lançar Preço Coluna (A) Faixa 1</v>
      </c>
      <c r="L33" s="40" t="str">
        <f t="shared" si="5"/>
        <v>Lançar Preço Coluna (B) Faixa 1</v>
      </c>
      <c r="M33" s="40" t="str">
        <f t="shared" si="6"/>
        <v>Lançar Preço Coluna (C) Faixa 1</v>
      </c>
      <c r="N33" s="40" t="str">
        <f t="shared" si="7"/>
        <v>Lançar Preço Coluna (D) Faixa 1</v>
      </c>
      <c r="O33" s="33"/>
      <c r="P33" s="31" t="str">
        <f>IF(F33&lt;&gt;"",IF(I33=TRUE,"Preços OK na Faixa 4","ERRO Preços na Faixa 4"),"Lançar Preços na Faixa 4")</f>
        <v>Lançar Preços na Faixa 4</v>
      </c>
    </row>
    <row r="34" spans="1:16" s="4" customFormat="1" ht="25.5">
      <c r="A34" s="23">
        <v>5</v>
      </c>
      <c r="B34" s="27" t="s">
        <v>5</v>
      </c>
      <c r="C34" s="25"/>
      <c r="D34" s="19"/>
      <c r="E34" s="19"/>
      <c r="F34" s="19"/>
      <c r="G34" s="10">
        <f t="shared" si="3"/>
        <v>0</v>
      </c>
      <c r="H34" s="75"/>
      <c r="I34" s="51" t="str">
        <f t="shared" si="2"/>
        <v/>
      </c>
      <c r="K34" s="40" t="str">
        <f t="shared" si="4"/>
        <v>Lançar Preço Coluna (A) Faixa 1</v>
      </c>
      <c r="L34" s="40" t="str">
        <f t="shared" si="5"/>
        <v>Lançar Preço Coluna (B) Faixa 1</v>
      </c>
      <c r="M34" s="40" t="str">
        <f t="shared" si="6"/>
        <v>Lançar Preço Coluna (C) Faixa 1</v>
      </c>
      <c r="N34" s="40" t="str">
        <f t="shared" si="7"/>
        <v>Lançar Preço Coluna (D) Faixa 1</v>
      </c>
      <c r="O34" s="33"/>
      <c r="P34" s="31" t="str">
        <f>IF(F34&lt;&gt;"",IF(I34=TRUE,"Preços OK na Faixa 5","ERRO Preços na Faixa 5"),"Lançar Preços na Faixa 5")</f>
        <v>Lançar Preços na Faixa 5</v>
      </c>
    </row>
    <row r="35" spans="1:16" s="4" customFormat="1" ht="25.5">
      <c r="A35" s="23">
        <v>6</v>
      </c>
      <c r="B35" s="27" t="s">
        <v>6</v>
      </c>
      <c r="C35" s="25"/>
      <c r="D35" s="19"/>
      <c r="E35" s="25"/>
      <c r="F35" s="19"/>
      <c r="G35" s="10">
        <f t="shared" si="3"/>
        <v>0</v>
      </c>
      <c r="H35" s="75"/>
      <c r="I35" s="51" t="str">
        <f t="shared" si="2"/>
        <v/>
      </c>
      <c r="K35" s="40" t="str">
        <f t="shared" si="4"/>
        <v>Lançar Preço Coluna (A) Faixa 1</v>
      </c>
      <c r="L35" s="40" t="str">
        <f t="shared" si="5"/>
        <v>Lançar Preço Coluna (B) Faixa 1</v>
      </c>
      <c r="M35" s="40" t="str">
        <f t="shared" si="6"/>
        <v>Lançar Preço Coluna (C) Faixa 1</v>
      </c>
      <c r="N35" s="40" t="str">
        <f t="shared" si="7"/>
        <v>Lançar Preço Coluna (D) Faixa 1</v>
      </c>
      <c r="O35" s="33"/>
      <c r="P35" s="31" t="str">
        <f>IF(F35&lt;&gt;"",IF(I35=TRUE,"Preços OK na Faixa 6","ERRO Preços na Faixa 6"),"Lançar Preços na Faixa 6")</f>
        <v>Lançar Preços na Faixa 6</v>
      </c>
    </row>
    <row r="36" spans="1:16" s="4" customFormat="1" ht="25.5">
      <c r="A36" s="23">
        <v>7</v>
      </c>
      <c r="B36" s="27" t="s">
        <v>7</v>
      </c>
      <c r="C36" s="25"/>
      <c r="D36" s="19"/>
      <c r="E36" s="19"/>
      <c r="F36" s="19"/>
      <c r="G36" s="10">
        <f t="shared" si="3"/>
        <v>0</v>
      </c>
      <c r="H36" s="75"/>
      <c r="I36" s="51" t="str">
        <f t="shared" si="2"/>
        <v/>
      </c>
      <c r="K36" s="40" t="str">
        <f t="shared" si="4"/>
        <v>Lançar Preço Coluna (A) Faixa 1</v>
      </c>
      <c r="L36" s="40" t="str">
        <f t="shared" si="5"/>
        <v>Lançar Preço Coluna (B) Faixa 1</v>
      </c>
      <c r="M36" s="40" t="str">
        <f t="shared" si="6"/>
        <v>Lançar Preço Coluna (C) Faixa 1</v>
      </c>
      <c r="N36" s="40" t="str">
        <f t="shared" si="7"/>
        <v>Lançar Preço Coluna (D) Faixa 1</v>
      </c>
      <c r="O36" s="33"/>
      <c r="P36" s="31" t="str">
        <f>IF(F36&lt;&gt;"",IF(I36=TRUE,"Preços OK na Faixa 7","ERRO Preços na Faixa 7"),"Lançar Preços na Faixa 7")</f>
        <v>Lançar Preços na Faixa 7</v>
      </c>
    </row>
    <row r="37" spans="1:16" s="4" customFormat="1" ht="25.5">
      <c r="A37" s="23">
        <v>8</v>
      </c>
      <c r="B37" s="27" t="s">
        <v>8</v>
      </c>
      <c r="C37" s="25"/>
      <c r="D37" s="19"/>
      <c r="E37" s="25"/>
      <c r="F37" s="19"/>
      <c r="G37" s="10">
        <f t="shared" si="3"/>
        <v>0</v>
      </c>
      <c r="H37" s="75"/>
      <c r="I37" s="51" t="str">
        <f t="shared" si="2"/>
        <v/>
      </c>
      <c r="K37" s="40" t="str">
        <f t="shared" si="4"/>
        <v>Lançar Preço Coluna (A) Faixa 1</v>
      </c>
      <c r="L37" s="40" t="str">
        <f t="shared" si="5"/>
        <v>Lançar Preço Coluna (B) Faixa 1</v>
      </c>
      <c r="M37" s="40" t="str">
        <f t="shared" si="6"/>
        <v>Lançar Preço Coluna (C) Faixa 1</v>
      </c>
      <c r="N37" s="40" t="str">
        <f t="shared" si="7"/>
        <v>Lançar Preço Coluna (D) Faixa 1</v>
      </c>
      <c r="O37" s="33"/>
      <c r="P37" s="31" t="str">
        <f>IF(F37&lt;&gt;"",IF(I37=TRUE,"Preços OK na Faixa 8","ERRO Preços na Faixa 8"),"Lançar Preços na Faixa 8")</f>
        <v>Lançar Preços na Faixa 8</v>
      </c>
    </row>
    <row r="38" spans="1:16" s="4" customFormat="1" ht="25.5">
      <c r="A38" s="23">
        <v>9</v>
      </c>
      <c r="B38" s="27" t="s">
        <v>9</v>
      </c>
      <c r="C38" s="25"/>
      <c r="D38" s="19"/>
      <c r="E38" s="19"/>
      <c r="F38" s="19"/>
      <c r="G38" s="10">
        <f t="shared" si="3"/>
        <v>0</v>
      </c>
      <c r="H38" s="75"/>
      <c r="I38" s="51" t="str">
        <f t="shared" si="2"/>
        <v/>
      </c>
      <c r="K38" s="40" t="str">
        <f t="shared" si="4"/>
        <v>Lançar Preço Coluna (A) Faixa 1</v>
      </c>
      <c r="L38" s="40" t="str">
        <f t="shared" si="5"/>
        <v>Lançar Preço Coluna (B) Faixa 1</v>
      </c>
      <c r="M38" s="40" t="str">
        <f t="shared" si="6"/>
        <v>Lançar Preço Coluna (C) Faixa 1</v>
      </c>
      <c r="N38" s="40" t="str">
        <f t="shared" si="7"/>
        <v>Lançar Preço Coluna (D) Faixa 1</v>
      </c>
      <c r="O38" s="33"/>
      <c r="P38" s="31" t="str">
        <f>IF(F38&lt;&gt;"",IF(I38=TRUE,"Preços OK na Faixa 9","ERRO Preços na Faixa 9"),"Lançar Preços na Faixa 9")</f>
        <v>Lançar Preços na Faixa 9</v>
      </c>
    </row>
    <row r="39" spans="1:16" s="4" customFormat="1" ht="25.5">
      <c r="A39" s="23">
        <v>10</v>
      </c>
      <c r="B39" s="27" t="s">
        <v>10</v>
      </c>
      <c r="C39" s="25"/>
      <c r="D39" s="19"/>
      <c r="E39" s="25"/>
      <c r="F39" s="19"/>
      <c r="G39" s="10">
        <f t="shared" si="3"/>
        <v>0</v>
      </c>
      <c r="H39" s="75"/>
      <c r="I39" s="51" t="str">
        <f t="shared" si="2"/>
        <v/>
      </c>
      <c r="K39" s="40" t="str">
        <f t="shared" si="4"/>
        <v>Lançar Preço Coluna (A) Faixa 1</v>
      </c>
      <c r="L39" s="40" t="str">
        <f t="shared" si="5"/>
        <v>Lançar Preço Coluna (B) Faixa 1</v>
      </c>
      <c r="M39" s="40" t="str">
        <f t="shared" si="6"/>
        <v>Lançar Preço Coluna (C) Faixa 1</v>
      </c>
      <c r="N39" s="40" t="str">
        <f t="shared" si="7"/>
        <v>Lançar Preço Coluna (D) Faixa 1</v>
      </c>
      <c r="O39" s="33"/>
      <c r="P39" s="31" t="str">
        <f>IF(F39&lt;&gt;"",IF(I39=TRUE,"Preços OK na Faixa 10","ERRO Preços na Faixa 10"),"Lançar Preços na Faixa 10")</f>
        <v>Lançar Preços na Faixa 10</v>
      </c>
    </row>
    <row r="40" spans="1:16" s="4" customFormat="1" ht="25.5">
      <c r="A40" s="23">
        <v>11</v>
      </c>
      <c r="B40" s="27" t="s">
        <v>11</v>
      </c>
      <c r="C40" s="25"/>
      <c r="D40" s="19"/>
      <c r="E40" s="19"/>
      <c r="F40" s="19"/>
      <c r="G40" s="10">
        <f t="shared" si="3"/>
        <v>0</v>
      </c>
      <c r="H40" s="75"/>
      <c r="I40" s="51" t="str">
        <f t="shared" si="2"/>
        <v/>
      </c>
      <c r="K40" s="40" t="str">
        <f t="shared" si="4"/>
        <v>Lançar Preço Coluna (A) Faixa 1</v>
      </c>
      <c r="L40" s="40" t="str">
        <f t="shared" si="5"/>
        <v>Lançar Preço Coluna (B) Faixa 1</v>
      </c>
      <c r="M40" s="40" t="str">
        <f t="shared" si="6"/>
        <v>Lançar Preço Coluna (C) Faixa 1</v>
      </c>
      <c r="N40" s="40" t="str">
        <f t="shared" si="7"/>
        <v>Lançar Preço Coluna (D) Faixa 1</v>
      </c>
      <c r="O40" s="33"/>
      <c r="P40" s="31" t="str">
        <f>IF(F40&lt;&gt;"",IF(I40=TRUE,"Preços OK na Faixa 11","ERRO Preços na Faixa 11"),"Lançar Preços na Faixa 11")</f>
        <v>Lançar Preços na Faixa 11</v>
      </c>
    </row>
    <row r="41" spans="1:16" s="4" customFormat="1" ht="25.5">
      <c r="A41" s="23">
        <v>12</v>
      </c>
      <c r="B41" s="27" t="s">
        <v>12</v>
      </c>
      <c r="C41" s="25"/>
      <c r="D41" s="19"/>
      <c r="E41" s="25"/>
      <c r="F41" s="19"/>
      <c r="G41" s="10">
        <f t="shared" si="3"/>
        <v>0</v>
      </c>
      <c r="H41" s="75"/>
      <c r="I41" s="51" t="str">
        <f t="shared" si="2"/>
        <v/>
      </c>
      <c r="K41" s="40" t="str">
        <f t="shared" si="4"/>
        <v>Lançar Preço Coluna (A) Faixa 1</v>
      </c>
      <c r="L41" s="40" t="str">
        <f t="shared" si="5"/>
        <v>Lançar Preço Coluna (B) Faixa 1</v>
      </c>
      <c r="M41" s="40" t="str">
        <f t="shared" si="6"/>
        <v>Lançar Preço Coluna (C) Faixa 1</v>
      </c>
      <c r="N41" s="40" t="str">
        <f t="shared" si="7"/>
        <v>Lançar Preço Coluna (D) Faixa 1</v>
      </c>
      <c r="O41" s="33"/>
      <c r="P41" s="36" t="str">
        <f>IF(F41&lt;&gt;"",IF(I41=TRUE,"Preços OK na Faixa 12","ERRO Preços na Faixa 12"),"Lançar Preços na Faixa 12")</f>
        <v>Lançar Preços na Faixa 12</v>
      </c>
    </row>
    <row r="42" spans="1:16" s="4" customFormat="1" ht="26.25" thickBot="1">
      <c r="A42" s="24">
        <v>13</v>
      </c>
      <c r="B42" s="28" t="s">
        <v>13</v>
      </c>
      <c r="C42" s="57"/>
      <c r="D42" s="48"/>
      <c r="E42" s="48"/>
      <c r="F42" s="48"/>
      <c r="G42" s="49">
        <f t="shared" si="3"/>
        <v>0</v>
      </c>
      <c r="H42" s="75">
        <f>SUM(G30:G42)</f>
        <v>0</v>
      </c>
      <c r="I42" s="51" t="str">
        <f t="shared" si="2"/>
        <v/>
      </c>
      <c r="K42" s="40" t="str">
        <f t="shared" si="4"/>
        <v>Lançar Preço Coluna (A) Faixa 1</v>
      </c>
      <c r="L42" s="40" t="str">
        <f t="shared" si="5"/>
        <v>Lançar Preço Coluna (B) Faixa 1</v>
      </c>
      <c r="M42" s="40" t="str">
        <f t="shared" si="6"/>
        <v>Lançar Preço Coluna (C) Faixa 1</v>
      </c>
      <c r="N42" s="40" t="str">
        <f t="shared" si="7"/>
        <v>Lançar Preço Coluna (D) Faixa 1</v>
      </c>
      <c r="O42" s="39"/>
      <c r="P42" s="36" t="str">
        <f>IF(F42&lt;&gt;"",IF(I42=TRUE,"Preços OK na Faixa 13","ERRO Preços na Faixa 13"),"Lançar Preços na Faixa 13")</f>
        <v>Lançar Preços na Faixa 13</v>
      </c>
    </row>
    <row r="43" spans="1:16" s="4" customFormat="1" ht="21.75" customHeight="1" thickBot="1">
      <c r="A43" s="6"/>
      <c r="H43" s="74"/>
      <c r="I43" s="51"/>
      <c r="K43" s="35"/>
      <c r="L43" s="35"/>
      <c r="M43" s="35"/>
      <c r="N43" s="35"/>
      <c r="O43" s="35"/>
      <c r="P43" s="42"/>
    </row>
    <row r="44" spans="1:16" s="60" customFormat="1" ht="30.75" customHeight="1" thickBot="1">
      <c r="A44" s="184" t="s">
        <v>15</v>
      </c>
      <c r="B44" s="185"/>
      <c r="C44" s="185"/>
      <c r="D44" s="185"/>
      <c r="E44" s="186"/>
      <c r="F44" s="186"/>
      <c r="G44" s="187"/>
      <c r="H44" s="58"/>
      <c r="I44" s="59"/>
      <c r="K44" s="145" t="s">
        <v>50</v>
      </c>
      <c r="L44" s="145"/>
      <c r="M44" s="145"/>
      <c r="N44" s="145"/>
      <c r="O44" s="61"/>
      <c r="P44" s="147" t="s">
        <v>51</v>
      </c>
    </row>
    <row r="45" spans="1:16" s="4" customFormat="1" ht="57" customHeight="1" thickBot="1">
      <c r="A45" s="156" t="s">
        <v>225</v>
      </c>
      <c r="B45" s="157"/>
      <c r="C45" s="157"/>
      <c r="D45" s="157"/>
      <c r="E45" s="157"/>
      <c r="F45" s="157"/>
      <c r="G45" s="158"/>
      <c r="H45" s="53"/>
      <c r="I45" s="51"/>
      <c r="K45" s="145"/>
      <c r="L45" s="145"/>
      <c r="M45" s="145"/>
      <c r="N45" s="145"/>
      <c r="O45" s="18"/>
      <c r="P45" s="147"/>
    </row>
    <row r="46" spans="1:16" s="4" customFormat="1" ht="12.75" customHeight="1" thickBot="1">
      <c r="A46" s="127" t="s">
        <v>37</v>
      </c>
      <c r="B46" s="127" t="s">
        <v>36</v>
      </c>
      <c r="C46" s="130" t="s">
        <v>45</v>
      </c>
      <c r="D46" s="131"/>
      <c r="E46" s="131"/>
      <c r="F46" s="132"/>
      <c r="G46" s="133" t="s">
        <v>89</v>
      </c>
      <c r="H46" s="54"/>
      <c r="I46" s="51"/>
      <c r="K46" s="145"/>
      <c r="L46" s="145"/>
      <c r="M46" s="145"/>
      <c r="N46" s="145"/>
      <c r="O46" s="18"/>
      <c r="P46" s="147"/>
    </row>
    <row r="47" spans="1:16" s="4" customFormat="1" ht="13.5" customHeight="1" thickBot="1">
      <c r="A47" s="128"/>
      <c r="B47" s="128"/>
      <c r="C47" s="21" t="s">
        <v>41</v>
      </c>
      <c r="D47" s="20" t="s">
        <v>42</v>
      </c>
      <c r="E47" s="20" t="s">
        <v>43</v>
      </c>
      <c r="F47" s="20" t="s">
        <v>44</v>
      </c>
      <c r="G47" s="134"/>
      <c r="H47" s="54"/>
      <c r="I47" s="51"/>
      <c r="K47" s="145"/>
      <c r="L47" s="145"/>
      <c r="M47" s="145"/>
      <c r="N47" s="145"/>
      <c r="O47" s="18"/>
      <c r="P47" s="147"/>
    </row>
    <row r="48" spans="1:16" s="4" customFormat="1" ht="39" customHeight="1" thickBot="1">
      <c r="A48" s="129"/>
      <c r="B48" s="129"/>
      <c r="C48" s="43" t="s">
        <v>87</v>
      </c>
      <c r="D48" s="44" t="s">
        <v>47</v>
      </c>
      <c r="E48" s="44" t="s">
        <v>88</v>
      </c>
      <c r="F48" s="44" t="s">
        <v>49</v>
      </c>
      <c r="G48" s="135"/>
      <c r="H48" s="54"/>
      <c r="I48" s="51"/>
      <c r="K48" s="146"/>
      <c r="L48" s="146"/>
      <c r="M48" s="146"/>
      <c r="N48" s="146"/>
      <c r="O48" s="32"/>
      <c r="P48" s="148"/>
    </row>
    <row r="49" spans="1:16" s="4" customFormat="1" ht="30" customHeight="1">
      <c r="A49" s="22">
        <v>1</v>
      </c>
      <c r="B49" s="26" t="s">
        <v>1</v>
      </c>
      <c r="C49" s="25"/>
      <c r="D49" s="19"/>
      <c r="E49" s="19"/>
      <c r="F49" s="19"/>
      <c r="G49" s="10">
        <f>SUM(C49:D49)</f>
        <v>0</v>
      </c>
      <c r="H49" s="75"/>
      <c r="I49" s="51" t="str">
        <f t="shared" ref="I49:I61" si="8">IF(C49&lt;&gt;0,AND(D49&lt;C49,E49&lt;D49,F49&lt;E49),"")</f>
        <v/>
      </c>
      <c r="K49" s="40" t="str">
        <f>IF(C49&lt;&gt;0,IF(AND(C49&lt;C30),"Preço Ok Coluna (A) Faixa 1","ERRO Preço Coluna (A) Faixa 1"),"Lançar Preço Coluna (A) Faixa 1")</f>
        <v>Lançar Preço Coluna (A) Faixa 1</v>
      </c>
      <c r="L49" s="40" t="str">
        <f>IF(D49&lt;&gt;0,IF(AND(D49&lt;D30),"Preço Ok Coluna (B) Faixa 1","ERRO Preço Coluna (B) Faixa 1"),"Lançar Preço Coluna (B) Faixa 1")</f>
        <v>Lançar Preço Coluna (B) Faixa 1</v>
      </c>
      <c r="M49" s="40" t="str">
        <f>IF(E49&lt;&gt;0,IF(AND(E49&lt;E30),"Preço Ok Coluna (C) Faixa 1","ERRO Preço Coluna (C) Faixa 1"),"Lançar Preço Coluna (C) Faixa 1")</f>
        <v>Lançar Preço Coluna (C) Faixa 1</v>
      </c>
      <c r="N49" s="40" t="str">
        <f>IF(F49&lt;&gt;0,IF(AND(F49&lt;F30),"Preço Ok Coluna (D) Faixa 1","ERRO Preço Coluna (D) Faixa 1"),"Lançar Preço Coluna (D) Faixa 1")</f>
        <v>Lançar Preço Coluna (D) Faixa 1</v>
      </c>
      <c r="O49" s="40"/>
      <c r="P49" s="31" t="str">
        <f>IF(F49&lt;&gt;"",IF(I49=TRUE,"Preços OK na Faixa 1","ERRO Preços na Faixa 1"),"Lançar Preços na Faixa 1")</f>
        <v>Lançar Preços na Faixa 1</v>
      </c>
    </row>
    <row r="50" spans="1:16" s="4" customFormat="1" ht="30" customHeight="1">
      <c r="A50" s="23">
        <v>2</v>
      </c>
      <c r="B50" s="27" t="s">
        <v>2</v>
      </c>
      <c r="C50" s="25"/>
      <c r="D50" s="19"/>
      <c r="E50" s="19"/>
      <c r="F50" s="19"/>
      <c r="G50" s="10">
        <f t="shared" ref="G50:G61" si="9">SUM(C50:D50)</f>
        <v>0</v>
      </c>
      <c r="H50" s="75"/>
      <c r="I50" s="51" t="str">
        <f t="shared" si="8"/>
        <v/>
      </c>
      <c r="K50" s="40" t="str">
        <f>IF(C50&lt;&gt;0,IF(AND(C50&lt;C31),"Preço Ok Coluna (A) Faixa 1","ERRO Preço Coluna (A) Faixa 1"),"Lançar Preço Coluna (A) Faixa 1")</f>
        <v>Lançar Preço Coluna (A) Faixa 1</v>
      </c>
      <c r="L50" s="40" t="str">
        <f>IF(D50&lt;&gt;0,IF(AND(D50&lt;D31),"Preço Ok Coluna (B) Faixa 1","ERRO Preço Coluna (B) Faixa 1"),"Lançar Preço Coluna (B) Faixa 1")</f>
        <v>Lançar Preço Coluna (B) Faixa 1</v>
      </c>
      <c r="M50" s="40" t="str">
        <f>IF(E50&lt;&gt;0,IF(AND(E50&lt;E31),"Preço Ok Coluna (C) Faixa 1","ERRO Preço Coluna (C) Faixa 1"),"Lançar Preço Coluna (C) Faixa 1")</f>
        <v>Lançar Preço Coluna (C) Faixa 1</v>
      </c>
      <c r="N50" s="40" t="str">
        <f>IF(F50&lt;&gt;0,IF(AND(F50&lt;F31),"Preço Ok Coluna (D) Faixa 1","ERRO Preço Coluna (D) Faixa 1"),"Lançar Preço Coluna (D) Faixa 1")</f>
        <v>Lançar Preço Coluna (D) Faixa 1</v>
      </c>
      <c r="O50" s="33"/>
      <c r="P50" s="31" t="str">
        <f>IF(F50&lt;&gt;"",IF(I50=TRUE,"Preços OK na Faixa 2","ERRO Preços na Faixa 2"),"Lançar Preços na Faixa 2")</f>
        <v>Lançar Preços na Faixa 2</v>
      </c>
    </row>
    <row r="51" spans="1:16" s="4" customFormat="1" ht="30" customHeight="1">
      <c r="A51" s="23">
        <v>3</v>
      </c>
      <c r="B51" s="27" t="s">
        <v>3</v>
      </c>
      <c r="C51" s="25"/>
      <c r="D51" s="19"/>
      <c r="E51" s="19"/>
      <c r="F51" s="19"/>
      <c r="G51" s="10">
        <f t="shared" si="9"/>
        <v>0</v>
      </c>
      <c r="H51" s="75"/>
      <c r="I51" s="51" t="str">
        <f t="shared" si="8"/>
        <v/>
      </c>
      <c r="K51" s="40" t="str">
        <f t="shared" ref="K51:K61" si="10">IF(C51&lt;&gt;0,IF(AND(C51&lt;C32),"Preço Ok Coluna (A) Faixa 1","ERRO Preço Coluna (A) Faixa 1"),"Lançar Preço Coluna (A) Faixa 1")</f>
        <v>Lançar Preço Coluna (A) Faixa 1</v>
      </c>
      <c r="L51" s="40" t="str">
        <f t="shared" ref="L51:L61" si="11">IF(D51&lt;&gt;0,IF(AND(D51&lt;D32),"Preço Ok Coluna (B) Faixa 1","ERRO Preço Coluna (B) Faixa 1"),"Lançar Preço Coluna (B) Faixa 1")</f>
        <v>Lançar Preço Coluna (B) Faixa 1</v>
      </c>
      <c r="M51" s="40" t="str">
        <f t="shared" ref="M51:M61" si="12">IF(E51&lt;&gt;0,IF(AND(E51&lt;E32),"Preço Ok Coluna (C) Faixa 1","ERRO Preço Coluna (C) Faixa 1"),"Lançar Preço Coluna (C) Faixa 1")</f>
        <v>Lançar Preço Coluna (C) Faixa 1</v>
      </c>
      <c r="N51" s="40" t="str">
        <f t="shared" ref="N51:N61" si="13">IF(F51&lt;&gt;0,IF(AND(F51&lt;F32),"Preço Ok Coluna (D) Faixa 1","ERRO Preço Coluna (D) Faixa 1"),"Lançar Preço Coluna (D) Faixa 1")</f>
        <v>Lançar Preço Coluna (D) Faixa 1</v>
      </c>
      <c r="O51" s="33"/>
      <c r="P51" s="31" t="str">
        <f>IF(F51&lt;&gt;"",IF(I51=TRUE,"Preços OK na Faixa 3","ERRO Preços na Faixa 3"),"Lançar Preços na Faixa 3")</f>
        <v>Lançar Preços na Faixa 3</v>
      </c>
    </row>
    <row r="52" spans="1:16" s="4" customFormat="1" ht="30" customHeight="1">
      <c r="A52" s="23">
        <v>4</v>
      </c>
      <c r="B52" s="27" t="s">
        <v>4</v>
      </c>
      <c r="C52" s="25"/>
      <c r="D52" s="19"/>
      <c r="E52" s="19"/>
      <c r="F52" s="19"/>
      <c r="G52" s="10">
        <f t="shared" si="9"/>
        <v>0</v>
      </c>
      <c r="H52" s="75"/>
      <c r="I52" s="51" t="str">
        <f t="shared" si="8"/>
        <v/>
      </c>
      <c r="K52" s="40" t="str">
        <f t="shared" si="10"/>
        <v>Lançar Preço Coluna (A) Faixa 1</v>
      </c>
      <c r="L52" s="40" t="str">
        <f t="shared" si="11"/>
        <v>Lançar Preço Coluna (B) Faixa 1</v>
      </c>
      <c r="M52" s="40" t="str">
        <f t="shared" si="12"/>
        <v>Lançar Preço Coluna (C) Faixa 1</v>
      </c>
      <c r="N52" s="40" t="str">
        <f t="shared" si="13"/>
        <v>Lançar Preço Coluna (D) Faixa 1</v>
      </c>
      <c r="O52" s="33"/>
      <c r="P52" s="31" t="str">
        <f>IF(F52&lt;&gt;"",IF(I52=TRUE,"Preços OK na Faixa 4","ERRO Preços na Faixa 4"),"Lançar Preços na Faixa 4")</f>
        <v>Lançar Preços na Faixa 4</v>
      </c>
    </row>
    <row r="53" spans="1:16" s="13" customFormat="1" ht="30" customHeight="1">
      <c r="A53" s="23">
        <v>5</v>
      </c>
      <c r="B53" s="27" t="s">
        <v>5</v>
      </c>
      <c r="C53" s="25"/>
      <c r="D53" s="19"/>
      <c r="E53" s="19"/>
      <c r="F53" s="19"/>
      <c r="G53" s="10">
        <f t="shared" si="9"/>
        <v>0</v>
      </c>
      <c r="H53" s="75"/>
      <c r="I53" s="51" t="str">
        <f t="shared" si="8"/>
        <v/>
      </c>
      <c r="K53" s="40" t="str">
        <f t="shared" si="10"/>
        <v>Lançar Preço Coluna (A) Faixa 1</v>
      </c>
      <c r="L53" s="40" t="str">
        <f t="shared" si="11"/>
        <v>Lançar Preço Coluna (B) Faixa 1</v>
      </c>
      <c r="M53" s="40" t="str">
        <f t="shared" si="12"/>
        <v>Lançar Preço Coluna (C) Faixa 1</v>
      </c>
      <c r="N53" s="40" t="str">
        <f t="shared" si="13"/>
        <v>Lançar Preço Coluna (D) Faixa 1</v>
      </c>
      <c r="O53" s="33"/>
      <c r="P53" s="31" t="str">
        <f>IF(F53&lt;&gt;"",IF(I53=TRUE,"Preços OK na Faixa 5","ERRO Preços na Faixa 5"),"Lançar Preços na Faixa 5")</f>
        <v>Lançar Preços na Faixa 5</v>
      </c>
    </row>
    <row r="54" spans="1:16" s="4" customFormat="1" ht="30" customHeight="1">
      <c r="A54" s="23">
        <v>6</v>
      </c>
      <c r="B54" s="27" t="s">
        <v>6</v>
      </c>
      <c r="C54" s="25"/>
      <c r="D54" s="19"/>
      <c r="E54" s="19"/>
      <c r="F54" s="19"/>
      <c r="G54" s="10">
        <f t="shared" si="9"/>
        <v>0</v>
      </c>
      <c r="H54" s="75"/>
      <c r="I54" s="51" t="str">
        <f t="shared" si="8"/>
        <v/>
      </c>
      <c r="K54" s="40" t="str">
        <f t="shared" si="10"/>
        <v>Lançar Preço Coluna (A) Faixa 1</v>
      </c>
      <c r="L54" s="40" t="str">
        <f t="shared" si="11"/>
        <v>Lançar Preço Coluna (B) Faixa 1</v>
      </c>
      <c r="M54" s="40" t="str">
        <f t="shared" si="12"/>
        <v>Lançar Preço Coluna (C) Faixa 1</v>
      </c>
      <c r="N54" s="40" t="str">
        <f t="shared" si="13"/>
        <v>Lançar Preço Coluna (D) Faixa 1</v>
      </c>
      <c r="O54" s="33"/>
      <c r="P54" s="31" t="str">
        <f>IF(F54&lt;&gt;"",IF(I54=TRUE,"Preços OK na Faixa 6","ERRO Preços na Faixa 6"),"Lançar Preços na Faixa 6")</f>
        <v>Lançar Preços na Faixa 6</v>
      </c>
    </row>
    <row r="55" spans="1:16" s="4" customFormat="1" ht="30" customHeight="1">
      <c r="A55" s="23">
        <v>7</v>
      </c>
      <c r="B55" s="27" t="s">
        <v>7</v>
      </c>
      <c r="C55" s="25"/>
      <c r="D55" s="19"/>
      <c r="E55" s="19"/>
      <c r="F55" s="19"/>
      <c r="G55" s="10">
        <f t="shared" si="9"/>
        <v>0</v>
      </c>
      <c r="H55" s="75"/>
      <c r="I55" s="51" t="str">
        <f t="shared" si="8"/>
        <v/>
      </c>
      <c r="K55" s="40" t="str">
        <f t="shared" si="10"/>
        <v>Lançar Preço Coluna (A) Faixa 1</v>
      </c>
      <c r="L55" s="40" t="str">
        <f t="shared" si="11"/>
        <v>Lançar Preço Coluna (B) Faixa 1</v>
      </c>
      <c r="M55" s="40" t="str">
        <f t="shared" si="12"/>
        <v>Lançar Preço Coluna (C) Faixa 1</v>
      </c>
      <c r="N55" s="40" t="str">
        <f t="shared" si="13"/>
        <v>Lançar Preço Coluna (D) Faixa 1</v>
      </c>
      <c r="O55" s="33"/>
      <c r="P55" s="31" t="str">
        <f>IF(F55&lt;&gt;"",IF(I55=TRUE,"Preços OK na Faixa 7","ERRO Preços na Faixa 7"),"Lançar Preços na Faixa 7")</f>
        <v>Lançar Preços na Faixa 7</v>
      </c>
    </row>
    <row r="56" spans="1:16" s="4" customFormat="1" ht="30" customHeight="1">
      <c r="A56" s="23">
        <v>8</v>
      </c>
      <c r="B56" s="27" t="s">
        <v>8</v>
      </c>
      <c r="C56" s="25"/>
      <c r="D56" s="19"/>
      <c r="E56" s="19"/>
      <c r="F56" s="19"/>
      <c r="G56" s="10">
        <f t="shared" si="9"/>
        <v>0</v>
      </c>
      <c r="H56" s="75"/>
      <c r="I56" s="51" t="str">
        <f t="shared" si="8"/>
        <v/>
      </c>
      <c r="K56" s="40" t="str">
        <f t="shared" si="10"/>
        <v>Lançar Preço Coluna (A) Faixa 1</v>
      </c>
      <c r="L56" s="40" t="str">
        <f t="shared" si="11"/>
        <v>Lançar Preço Coluna (B) Faixa 1</v>
      </c>
      <c r="M56" s="40" t="str">
        <f t="shared" si="12"/>
        <v>Lançar Preço Coluna (C) Faixa 1</v>
      </c>
      <c r="N56" s="40" t="str">
        <f t="shared" si="13"/>
        <v>Lançar Preço Coluna (D) Faixa 1</v>
      </c>
      <c r="O56" s="33"/>
      <c r="P56" s="31" t="str">
        <f>IF(F56&lt;&gt;"",IF(I56=TRUE,"Preços OK na Faixa 8","ERRO Preços na Faixa 8"),"Lançar Preços na Faixa 8")</f>
        <v>Lançar Preços na Faixa 8</v>
      </c>
    </row>
    <row r="57" spans="1:16" s="4" customFormat="1" ht="30" customHeight="1">
      <c r="A57" s="23">
        <v>9</v>
      </c>
      <c r="B57" s="27" t="s">
        <v>9</v>
      </c>
      <c r="C57" s="25"/>
      <c r="D57" s="19"/>
      <c r="E57" s="19"/>
      <c r="F57" s="19"/>
      <c r="G57" s="10">
        <f t="shared" si="9"/>
        <v>0</v>
      </c>
      <c r="H57" s="75"/>
      <c r="I57" s="51" t="str">
        <f t="shared" si="8"/>
        <v/>
      </c>
      <c r="K57" s="40" t="str">
        <f t="shared" si="10"/>
        <v>Lançar Preço Coluna (A) Faixa 1</v>
      </c>
      <c r="L57" s="40" t="str">
        <f t="shared" si="11"/>
        <v>Lançar Preço Coluna (B) Faixa 1</v>
      </c>
      <c r="M57" s="40" t="str">
        <f t="shared" si="12"/>
        <v>Lançar Preço Coluna (C) Faixa 1</v>
      </c>
      <c r="N57" s="40" t="str">
        <f t="shared" si="13"/>
        <v>Lançar Preço Coluna (D) Faixa 1</v>
      </c>
      <c r="O57" s="33"/>
      <c r="P57" s="31" t="str">
        <f>IF(F57&lt;&gt;"",IF(I57=TRUE,"Preços OK na Faixa 9","ERRO Preços na Faixa 9"),"Lançar Preços na Faixa 9")</f>
        <v>Lançar Preços na Faixa 9</v>
      </c>
    </row>
    <row r="58" spans="1:16" s="4" customFormat="1" ht="30" customHeight="1">
      <c r="A58" s="23">
        <v>10</v>
      </c>
      <c r="B58" s="27" t="s">
        <v>10</v>
      </c>
      <c r="C58" s="25"/>
      <c r="D58" s="19"/>
      <c r="E58" s="19"/>
      <c r="F58" s="19"/>
      <c r="G58" s="10">
        <f t="shared" si="9"/>
        <v>0</v>
      </c>
      <c r="H58" s="75"/>
      <c r="I58" s="51" t="str">
        <f t="shared" si="8"/>
        <v/>
      </c>
      <c r="K58" s="40" t="str">
        <f t="shared" si="10"/>
        <v>Lançar Preço Coluna (A) Faixa 1</v>
      </c>
      <c r="L58" s="40" t="str">
        <f t="shared" si="11"/>
        <v>Lançar Preço Coluna (B) Faixa 1</v>
      </c>
      <c r="M58" s="40" t="str">
        <f t="shared" si="12"/>
        <v>Lançar Preço Coluna (C) Faixa 1</v>
      </c>
      <c r="N58" s="40" t="str">
        <f t="shared" si="13"/>
        <v>Lançar Preço Coluna (D) Faixa 1</v>
      </c>
      <c r="O58" s="33"/>
      <c r="P58" s="31" t="str">
        <f>IF(F58&lt;&gt;"",IF(I58=TRUE,"Preços OK na Faixa 10","ERRO Preços na Faixa 10"),"Lançar Preços na Faixa 10")</f>
        <v>Lançar Preços na Faixa 10</v>
      </c>
    </row>
    <row r="59" spans="1:16" s="4" customFormat="1" ht="30" customHeight="1">
      <c r="A59" s="23">
        <v>11</v>
      </c>
      <c r="B59" s="27" t="s">
        <v>11</v>
      </c>
      <c r="C59" s="25"/>
      <c r="D59" s="19"/>
      <c r="E59" s="19"/>
      <c r="F59" s="19"/>
      <c r="G59" s="10">
        <f t="shared" si="9"/>
        <v>0</v>
      </c>
      <c r="H59" s="75"/>
      <c r="I59" s="51" t="str">
        <f t="shared" si="8"/>
        <v/>
      </c>
      <c r="K59" s="40" t="str">
        <f t="shared" si="10"/>
        <v>Lançar Preço Coluna (A) Faixa 1</v>
      </c>
      <c r="L59" s="40" t="str">
        <f t="shared" si="11"/>
        <v>Lançar Preço Coluna (B) Faixa 1</v>
      </c>
      <c r="M59" s="40" t="str">
        <f t="shared" si="12"/>
        <v>Lançar Preço Coluna (C) Faixa 1</v>
      </c>
      <c r="N59" s="40" t="str">
        <f t="shared" si="13"/>
        <v>Lançar Preço Coluna (D) Faixa 1</v>
      </c>
      <c r="O59" s="33"/>
      <c r="P59" s="31" t="str">
        <f>IF(F59&lt;&gt;"",IF(I59=TRUE,"Preços OK na Faixa 11","ERRO Preços na Faixa 11"),"Lançar Preços na Faixa 11")</f>
        <v>Lançar Preços na Faixa 11</v>
      </c>
    </row>
    <row r="60" spans="1:16" s="4" customFormat="1" ht="30" customHeight="1">
      <c r="A60" s="23">
        <v>12</v>
      </c>
      <c r="B60" s="27" t="s">
        <v>12</v>
      </c>
      <c r="C60" s="25"/>
      <c r="D60" s="19"/>
      <c r="E60" s="19"/>
      <c r="F60" s="19"/>
      <c r="G60" s="10">
        <f t="shared" si="9"/>
        <v>0</v>
      </c>
      <c r="H60" s="75"/>
      <c r="I60" s="51" t="str">
        <f t="shared" si="8"/>
        <v/>
      </c>
      <c r="K60" s="40" t="str">
        <f t="shared" si="10"/>
        <v>Lançar Preço Coluna (A) Faixa 1</v>
      </c>
      <c r="L60" s="40" t="str">
        <f t="shared" si="11"/>
        <v>Lançar Preço Coluna (B) Faixa 1</v>
      </c>
      <c r="M60" s="40" t="str">
        <f t="shared" si="12"/>
        <v>Lançar Preço Coluna (C) Faixa 1</v>
      </c>
      <c r="N60" s="40" t="str">
        <f t="shared" si="13"/>
        <v>Lançar Preço Coluna (D) Faixa 1</v>
      </c>
      <c r="O60" s="33"/>
      <c r="P60" s="36" t="str">
        <f>IF(F60&lt;&gt;"",IF(I60=TRUE,"Preços OK na Faixa 12","ERRO Preços na Faixa 12"),"Lançar Preços na Faixa 12")</f>
        <v>Lançar Preços na Faixa 12</v>
      </c>
    </row>
    <row r="61" spans="1:16" s="4" customFormat="1" ht="30" customHeight="1" thickBot="1">
      <c r="A61" s="24">
        <v>13</v>
      </c>
      <c r="B61" s="28" t="s">
        <v>13</v>
      </c>
      <c r="C61" s="57"/>
      <c r="D61" s="48"/>
      <c r="E61" s="48"/>
      <c r="F61" s="48"/>
      <c r="G61" s="49">
        <f t="shared" si="9"/>
        <v>0</v>
      </c>
      <c r="H61" s="75">
        <f>SUM(G49:G61)</f>
        <v>0</v>
      </c>
      <c r="I61" s="51" t="str">
        <f t="shared" si="8"/>
        <v/>
      </c>
      <c r="K61" s="40" t="str">
        <f t="shared" si="10"/>
        <v>Lançar Preço Coluna (A) Faixa 1</v>
      </c>
      <c r="L61" s="40" t="str">
        <f t="shared" si="11"/>
        <v>Lançar Preço Coluna (B) Faixa 1</v>
      </c>
      <c r="M61" s="40" t="str">
        <f t="shared" si="12"/>
        <v>Lançar Preço Coluna (C) Faixa 1</v>
      </c>
      <c r="N61" s="40" t="str">
        <f t="shared" si="13"/>
        <v>Lançar Preço Coluna (D) Faixa 1</v>
      </c>
      <c r="O61" s="39"/>
      <c r="P61" s="36" t="str">
        <f>IF(F61&lt;&gt;"",IF(I61=TRUE,"Preços OK na Faixa 13","ERRO Preços na Faixa 13"),"Lançar Preços na Faixa 13")</f>
        <v>Lançar Preços na Faixa 13</v>
      </c>
    </row>
    <row r="62" spans="1:16" s="4" customFormat="1" ht="21.75" customHeight="1" thickBot="1">
      <c r="A62" s="6"/>
      <c r="H62" s="74"/>
      <c r="I62" s="51"/>
      <c r="K62" s="35"/>
      <c r="L62" s="35"/>
      <c r="M62" s="35"/>
      <c r="N62" s="35"/>
      <c r="O62" s="35"/>
      <c r="P62" s="42"/>
    </row>
    <row r="63" spans="1:16" s="60" customFormat="1" ht="30.75" customHeight="1" thickBot="1">
      <c r="A63" s="184" t="s">
        <v>16</v>
      </c>
      <c r="B63" s="185"/>
      <c r="C63" s="185"/>
      <c r="D63" s="185"/>
      <c r="E63" s="186"/>
      <c r="F63" s="186"/>
      <c r="G63" s="187"/>
      <c r="H63" s="58"/>
      <c r="I63" s="59"/>
      <c r="K63" s="145" t="s">
        <v>50</v>
      </c>
      <c r="L63" s="145"/>
      <c r="M63" s="145"/>
      <c r="N63" s="145"/>
      <c r="O63" s="61"/>
      <c r="P63" s="147" t="s">
        <v>51</v>
      </c>
    </row>
    <row r="64" spans="1:16" s="4" customFormat="1" ht="57" customHeight="1" thickBot="1">
      <c r="A64" s="156" t="s">
        <v>209</v>
      </c>
      <c r="B64" s="157"/>
      <c r="C64" s="157"/>
      <c r="D64" s="157"/>
      <c r="E64" s="157"/>
      <c r="F64" s="157"/>
      <c r="G64" s="158"/>
      <c r="H64" s="53"/>
      <c r="I64" s="51"/>
      <c r="K64" s="145"/>
      <c r="L64" s="145"/>
      <c r="M64" s="145"/>
      <c r="N64" s="145"/>
      <c r="O64" s="18"/>
      <c r="P64" s="147"/>
    </row>
    <row r="65" spans="1:16" s="4" customFormat="1" ht="12.75" customHeight="1" thickBot="1">
      <c r="A65" s="127" t="s">
        <v>37</v>
      </c>
      <c r="B65" s="127" t="s">
        <v>36</v>
      </c>
      <c r="C65" s="130" t="s">
        <v>45</v>
      </c>
      <c r="D65" s="131"/>
      <c r="E65" s="131"/>
      <c r="F65" s="132"/>
      <c r="G65" s="133" t="s">
        <v>89</v>
      </c>
      <c r="H65" s="54"/>
      <c r="I65" s="51"/>
      <c r="K65" s="145"/>
      <c r="L65" s="145"/>
      <c r="M65" s="145"/>
      <c r="N65" s="145"/>
      <c r="O65" s="18"/>
      <c r="P65" s="147"/>
    </row>
    <row r="66" spans="1:16" s="4" customFormat="1" ht="13.5" customHeight="1" thickBot="1">
      <c r="A66" s="128"/>
      <c r="B66" s="128"/>
      <c r="C66" s="21" t="s">
        <v>41</v>
      </c>
      <c r="D66" s="20" t="s">
        <v>42</v>
      </c>
      <c r="E66" s="20" t="s">
        <v>43</v>
      </c>
      <c r="F66" s="20" t="s">
        <v>44</v>
      </c>
      <c r="G66" s="134"/>
      <c r="H66" s="54"/>
      <c r="I66" s="51"/>
      <c r="K66" s="145"/>
      <c r="L66" s="145"/>
      <c r="M66" s="145"/>
      <c r="N66" s="145"/>
      <c r="O66" s="18"/>
      <c r="P66" s="147"/>
    </row>
    <row r="67" spans="1:16" s="4" customFormat="1" ht="39" customHeight="1" thickBot="1">
      <c r="A67" s="129"/>
      <c r="B67" s="129"/>
      <c r="C67" s="43" t="s">
        <v>87</v>
      </c>
      <c r="D67" s="44" t="s">
        <v>47</v>
      </c>
      <c r="E67" s="44" t="s">
        <v>88</v>
      </c>
      <c r="F67" s="44" t="s">
        <v>49</v>
      </c>
      <c r="G67" s="135"/>
      <c r="H67" s="54"/>
      <c r="I67" s="51"/>
      <c r="K67" s="146"/>
      <c r="L67" s="146"/>
      <c r="M67" s="146"/>
      <c r="N67" s="146"/>
      <c r="O67" s="32"/>
      <c r="P67" s="148"/>
    </row>
    <row r="68" spans="1:16" s="4" customFormat="1" ht="25.5">
      <c r="A68" s="22">
        <v>1</v>
      </c>
      <c r="B68" s="26" t="s">
        <v>1</v>
      </c>
      <c r="C68" s="25"/>
      <c r="D68" s="19"/>
      <c r="E68" s="19"/>
      <c r="F68" s="19"/>
      <c r="G68" s="10">
        <f>SUM(C68:D68)</f>
        <v>0</v>
      </c>
      <c r="H68" s="75"/>
      <c r="I68" s="51" t="str">
        <f t="shared" ref="I68:I80" si="14">IF(C68&lt;&gt;0,AND(D68&lt;C68,E68&lt;D68,F68&lt;E68),"")</f>
        <v/>
      </c>
      <c r="K68" s="40" t="str">
        <f>IF(C68&lt;&gt;0,IF(AND(C68&lt;C49),"Preço Ok Coluna (A) Faixa 1","ERRO Preço Coluna (A) Faixa 1"),"Lançar Preço Coluna (A) Faixa 1")</f>
        <v>Lançar Preço Coluna (A) Faixa 1</v>
      </c>
      <c r="L68" s="40" t="str">
        <f>IF(D68&lt;&gt;0,IF(AND(D68&lt;D49),"Preço Ok Coluna (B) Faixa 1","ERRO Preço Coluna (B) Faixa 1"),"Lançar Preço Coluna (B) Faixa 1")</f>
        <v>Lançar Preço Coluna (B) Faixa 1</v>
      </c>
      <c r="M68" s="40" t="str">
        <f>IF(E68&lt;&gt;0,IF(AND(E68&lt;E49),"Preço Ok Coluna (C) Faixa 1","ERRO Preço Coluna (C) Faixa 1"),"Lançar Preço Coluna (C) Faixa 1")</f>
        <v>Lançar Preço Coluna (C) Faixa 1</v>
      </c>
      <c r="N68" s="40" t="str">
        <f>IF(F68&lt;&gt;0,IF(AND(F68&lt;F49),"Preço Ok Coluna (D) Faixa 1","ERRO Preço Coluna (D) Faixa 1"),"Lançar Preço Coluna (D) Faixa 1")</f>
        <v>Lançar Preço Coluna (D) Faixa 1</v>
      </c>
      <c r="O68" s="40"/>
      <c r="P68" s="31" t="str">
        <f>IF(F68&lt;&gt;"",IF(I68=TRUE,"Preços OK na Faixa 1","ERRO Preços na Faixa 1"),"Lançar Preços na Faixa 1")</f>
        <v>Lançar Preços na Faixa 1</v>
      </c>
    </row>
    <row r="69" spans="1:16" s="4" customFormat="1" ht="25.5">
      <c r="A69" s="23">
        <v>2</v>
      </c>
      <c r="B69" s="27" t="s">
        <v>2</v>
      </c>
      <c r="C69" s="25"/>
      <c r="D69" s="19"/>
      <c r="E69" s="19"/>
      <c r="F69" s="19"/>
      <c r="G69" s="10">
        <f t="shared" ref="G69:G80" si="15">SUM(C69:D69)</f>
        <v>0</v>
      </c>
      <c r="H69" s="75"/>
      <c r="I69" s="51" t="str">
        <f t="shared" si="14"/>
        <v/>
      </c>
      <c r="K69" s="40" t="str">
        <f>IF(C69&lt;&gt;0,IF(AND(C69&lt;C50),"Preço Ok Coluna (A) Faixa 1","ERRO Preço Coluna (A) Faixa 1"),"Lançar Preço Coluna (A) Faixa 1")</f>
        <v>Lançar Preço Coluna (A) Faixa 1</v>
      </c>
      <c r="L69" s="40" t="str">
        <f>IF(D69&lt;&gt;0,IF(AND(D69&lt;D50),"Preço Ok Coluna (B) Faixa 1","ERRO Preço Coluna (B) Faixa 1"),"Lançar Preço Coluna (B) Faixa 1")</f>
        <v>Lançar Preço Coluna (B) Faixa 1</v>
      </c>
      <c r="M69" s="40" t="str">
        <f>IF(E69&lt;&gt;0,IF(AND(E69&lt;E50),"Preço Ok Coluna (C) Faixa 1","ERRO Preço Coluna (C) Faixa 1"),"Lançar Preço Coluna (C) Faixa 1")</f>
        <v>Lançar Preço Coluna (C) Faixa 1</v>
      </c>
      <c r="N69" s="40" t="str">
        <f>IF(F69&lt;&gt;0,IF(AND(F69&lt;F50),"Preço Ok Coluna (D) Faixa 1","ERRO Preço Coluna (D) Faixa 1"),"Lançar Preço Coluna (D) Faixa 1")</f>
        <v>Lançar Preço Coluna (D) Faixa 1</v>
      </c>
      <c r="O69" s="33"/>
      <c r="P69" s="31" t="str">
        <f>IF(F69&lt;&gt;"",IF(I69=TRUE,"Preços OK na Faixa 2","ERRO Preços na Faixa 2"),"Lançar Preços na Faixa 2")</f>
        <v>Lançar Preços na Faixa 2</v>
      </c>
    </row>
    <row r="70" spans="1:16" s="4" customFormat="1" ht="25.5">
      <c r="A70" s="23">
        <v>3</v>
      </c>
      <c r="B70" s="27" t="s">
        <v>3</v>
      </c>
      <c r="C70" s="25"/>
      <c r="D70" s="19"/>
      <c r="E70" s="19"/>
      <c r="F70" s="19"/>
      <c r="G70" s="10">
        <f t="shared" si="15"/>
        <v>0</v>
      </c>
      <c r="H70" s="75"/>
      <c r="I70" s="51" t="str">
        <f t="shared" si="14"/>
        <v/>
      </c>
      <c r="K70" s="40" t="str">
        <f t="shared" ref="K70:K80" si="16">IF(C70&lt;&gt;0,IF(AND(C70&lt;C51),"Preço Ok Coluna (A) Faixa 1","ERRO Preço Coluna (A) Faixa 1"),"Lançar Preço Coluna (A) Faixa 1")</f>
        <v>Lançar Preço Coluna (A) Faixa 1</v>
      </c>
      <c r="L70" s="40" t="str">
        <f t="shared" ref="L70:L80" si="17">IF(D70&lt;&gt;0,IF(AND(D70&lt;D51),"Preço Ok Coluna (B) Faixa 1","ERRO Preço Coluna (B) Faixa 1"),"Lançar Preço Coluna (B) Faixa 1")</f>
        <v>Lançar Preço Coluna (B) Faixa 1</v>
      </c>
      <c r="M70" s="40" t="str">
        <f t="shared" ref="M70:M80" si="18">IF(E70&lt;&gt;0,IF(AND(E70&lt;E51),"Preço Ok Coluna (C) Faixa 1","ERRO Preço Coluna (C) Faixa 1"),"Lançar Preço Coluna (C) Faixa 1")</f>
        <v>Lançar Preço Coluna (C) Faixa 1</v>
      </c>
      <c r="N70" s="40" t="str">
        <f t="shared" ref="N70:N80" si="19">IF(F70&lt;&gt;0,IF(AND(F70&lt;F51),"Preço Ok Coluna (D) Faixa 1","ERRO Preço Coluna (D) Faixa 1"),"Lançar Preço Coluna (D) Faixa 1")</f>
        <v>Lançar Preço Coluna (D) Faixa 1</v>
      </c>
      <c r="O70" s="33"/>
      <c r="P70" s="31" t="str">
        <f>IF(F70&lt;&gt;"",IF(I70=TRUE,"Preços OK na Faixa 3","ERRO Preços na Faixa 3"),"Lançar Preços na Faixa 3")</f>
        <v>Lançar Preços na Faixa 3</v>
      </c>
    </row>
    <row r="71" spans="1:16" s="4" customFormat="1" ht="25.5">
      <c r="A71" s="23">
        <v>4</v>
      </c>
      <c r="B71" s="27" t="s">
        <v>4</v>
      </c>
      <c r="C71" s="25"/>
      <c r="D71" s="19"/>
      <c r="E71" s="19"/>
      <c r="F71" s="19"/>
      <c r="G71" s="10">
        <f t="shared" si="15"/>
        <v>0</v>
      </c>
      <c r="H71" s="75"/>
      <c r="I71" s="51" t="str">
        <f t="shared" si="14"/>
        <v/>
      </c>
      <c r="K71" s="40" t="str">
        <f t="shared" si="16"/>
        <v>Lançar Preço Coluna (A) Faixa 1</v>
      </c>
      <c r="L71" s="40" t="str">
        <f t="shared" si="17"/>
        <v>Lançar Preço Coluna (B) Faixa 1</v>
      </c>
      <c r="M71" s="40" t="str">
        <f t="shared" si="18"/>
        <v>Lançar Preço Coluna (C) Faixa 1</v>
      </c>
      <c r="N71" s="40" t="str">
        <f t="shared" si="19"/>
        <v>Lançar Preço Coluna (D) Faixa 1</v>
      </c>
      <c r="O71" s="33"/>
      <c r="P71" s="31" t="str">
        <f>IF(F71&lt;&gt;"",IF(I71=TRUE,"Preços OK na Faixa 4","ERRO Preços na Faixa 4"),"Lançar Preços na Faixa 4")</f>
        <v>Lançar Preços na Faixa 4</v>
      </c>
    </row>
    <row r="72" spans="1:16" s="4" customFormat="1" ht="25.5">
      <c r="A72" s="23">
        <v>5</v>
      </c>
      <c r="B72" s="27" t="s">
        <v>5</v>
      </c>
      <c r="C72" s="25"/>
      <c r="D72" s="19"/>
      <c r="E72" s="19"/>
      <c r="F72" s="19"/>
      <c r="G72" s="10">
        <f t="shared" si="15"/>
        <v>0</v>
      </c>
      <c r="H72" s="75"/>
      <c r="I72" s="51" t="str">
        <f t="shared" si="14"/>
        <v/>
      </c>
      <c r="K72" s="40" t="str">
        <f t="shared" si="16"/>
        <v>Lançar Preço Coluna (A) Faixa 1</v>
      </c>
      <c r="L72" s="40" t="str">
        <f t="shared" si="17"/>
        <v>Lançar Preço Coluna (B) Faixa 1</v>
      </c>
      <c r="M72" s="40" t="str">
        <f t="shared" si="18"/>
        <v>Lançar Preço Coluna (C) Faixa 1</v>
      </c>
      <c r="N72" s="40" t="str">
        <f t="shared" si="19"/>
        <v>Lançar Preço Coluna (D) Faixa 1</v>
      </c>
      <c r="O72" s="33"/>
      <c r="P72" s="31" t="str">
        <f>IF(F72&lt;&gt;"",IF(I72=TRUE,"Preços OK na Faixa 5","ERRO Preços na Faixa 5"),"Lançar Preços na Faixa 5")</f>
        <v>Lançar Preços na Faixa 5</v>
      </c>
    </row>
    <row r="73" spans="1:16" s="4" customFormat="1" ht="25.5">
      <c r="A73" s="23">
        <v>6</v>
      </c>
      <c r="B73" s="27" t="s">
        <v>6</v>
      </c>
      <c r="C73" s="25"/>
      <c r="D73" s="19"/>
      <c r="E73" s="19"/>
      <c r="F73" s="19"/>
      <c r="G73" s="10">
        <f t="shared" si="15"/>
        <v>0</v>
      </c>
      <c r="H73" s="75"/>
      <c r="I73" s="51" t="str">
        <f t="shared" si="14"/>
        <v/>
      </c>
      <c r="K73" s="40" t="str">
        <f t="shared" si="16"/>
        <v>Lançar Preço Coluna (A) Faixa 1</v>
      </c>
      <c r="L73" s="40" t="str">
        <f t="shared" si="17"/>
        <v>Lançar Preço Coluna (B) Faixa 1</v>
      </c>
      <c r="M73" s="40" t="str">
        <f t="shared" si="18"/>
        <v>Lançar Preço Coluna (C) Faixa 1</v>
      </c>
      <c r="N73" s="40" t="str">
        <f t="shared" si="19"/>
        <v>Lançar Preço Coluna (D) Faixa 1</v>
      </c>
      <c r="O73" s="33"/>
      <c r="P73" s="31" t="str">
        <f>IF(F73&lt;&gt;"",IF(I73=TRUE,"Preços OK na Faixa 6","ERRO Preços na Faixa 6"),"Lançar Preços na Faixa 6")</f>
        <v>Lançar Preços na Faixa 6</v>
      </c>
    </row>
    <row r="74" spans="1:16" s="4" customFormat="1" ht="25.5">
      <c r="A74" s="23">
        <v>7</v>
      </c>
      <c r="B74" s="27" t="s">
        <v>7</v>
      </c>
      <c r="C74" s="25"/>
      <c r="D74" s="19"/>
      <c r="E74" s="19"/>
      <c r="F74" s="19"/>
      <c r="G74" s="10">
        <f t="shared" si="15"/>
        <v>0</v>
      </c>
      <c r="H74" s="75"/>
      <c r="I74" s="51" t="str">
        <f t="shared" si="14"/>
        <v/>
      </c>
      <c r="K74" s="40" t="str">
        <f t="shared" si="16"/>
        <v>Lançar Preço Coluna (A) Faixa 1</v>
      </c>
      <c r="L74" s="40" t="str">
        <f t="shared" si="17"/>
        <v>Lançar Preço Coluna (B) Faixa 1</v>
      </c>
      <c r="M74" s="40" t="str">
        <f t="shared" si="18"/>
        <v>Lançar Preço Coluna (C) Faixa 1</v>
      </c>
      <c r="N74" s="40" t="str">
        <f t="shared" si="19"/>
        <v>Lançar Preço Coluna (D) Faixa 1</v>
      </c>
      <c r="O74" s="33"/>
      <c r="P74" s="31" t="str">
        <f>IF(F74&lt;&gt;"",IF(I74=TRUE,"Preços OK na Faixa 7","ERRO Preços na Faixa 7"),"Lançar Preços na Faixa 7")</f>
        <v>Lançar Preços na Faixa 7</v>
      </c>
    </row>
    <row r="75" spans="1:16" s="4" customFormat="1" ht="25.5">
      <c r="A75" s="23">
        <v>8</v>
      </c>
      <c r="B75" s="27" t="s">
        <v>8</v>
      </c>
      <c r="C75" s="25"/>
      <c r="D75" s="19"/>
      <c r="E75" s="19"/>
      <c r="F75" s="19"/>
      <c r="G75" s="10">
        <f t="shared" si="15"/>
        <v>0</v>
      </c>
      <c r="H75" s="75"/>
      <c r="I75" s="51" t="str">
        <f t="shared" si="14"/>
        <v/>
      </c>
      <c r="K75" s="40" t="str">
        <f t="shared" si="16"/>
        <v>Lançar Preço Coluna (A) Faixa 1</v>
      </c>
      <c r="L75" s="40" t="str">
        <f t="shared" si="17"/>
        <v>Lançar Preço Coluna (B) Faixa 1</v>
      </c>
      <c r="M75" s="40" t="str">
        <f t="shared" si="18"/>
        <v>Lançar Preço Coluna (C) Faixa 1</v>
      </c>
      <c r="N75" s="40" t="str">
        <f t="shared" si="19"/>
        <v>Lançar Preço Coluna (D) Faixa 1</v>
      </c>
      <c r="O75" s="33"/>
      <c r="P75" s="31" t="str">
        <f>IF(F75&lt;&gt;"",IF(I75=TRUE,"Preços OK na Faixa 8","ERRO Preços na Faixa 8"),"Lançar Preços na Faixa 8")</f>
        <v>Lançar Preços na Faixa 8</v>
      </c>
    </row>
    <row r="76" spans="1:16" s="4" customFormat="1" ht="25.5">
      <c r="A76" s="23">
        <v>9</v>
      </c>
      <c r="B76" s="27" t="s">
        <v>9</v>
      </c>
      <c r="C76" s="25"/>
      <c r="D76" s="19"/>
      <c r="E76" s="19"/>
      <c r="F76" s="19"/>
      <c r="G76" s="10">
        <f t="shared" si="15"/>
        <v>0</v>
      </c>
      <c r="H76" s="75"/>
      <c r="I76" s="51" t="str">
        <f t="shared" si="14"/>
        <v/>
      </c>
      <c r="K76" s="40" t="str">
        <f t="shared" si="16"/>
        <v>Lançar Preço Coluna (A) Faixa 1</v>
      </c>
      <c r="L76" s="40" t="str">
        <f t="shared" si="17"/>
        <v>Lançar Preço Coluna (B) Faixa 1</v>
      </c>
      <c r="M76" s="40" t="str">
        <f t="shared" si="18"/>
        <v>Lançar Preço Coluna (C) Faixa 1</v>
      </c>
      <c r="N76" s="40" t="str">
        <f t="shared" si="19"/>
        <v>Lançar Preço Coluna (D) Faixa 1</v>
      </c>
      <c r="O76" s="33"/>
      <c r="P76" s="31" t="str">
        <f>IF(F76&lt;&gt;"",IF(I76=TRUE,"Preços OK na Faixa 9","ERRO Preços na Faixa 9"),"Lançar Preços na Faixa 9")</f>
        <v>Lançar Preços na Faixa 9</v>
      </c>
    </row>
    <row r="77" spans="1:16" s="4" customFormat="1" ht="25.5">
      <c r="A77" s="23">
        <v>10</v>
      </c>
      <c r="B77" s="27" t="s">
        <v>10</v>
      </c>
      <c r="C77" s="25"/>
      <c r="D77" s="19"/>
      <c r="E77" s="19"/>
      <c r="F77" s="19"/>
      <c r="G77" s="10">
        <f t="shared" si="15"/>
        <v>0</v>
      </c>
      <c r="H77" s="75"/>
      <c r="I77" s="51" t="str">
        <f t="shared" si="14"/>
        <v/>
      </c>
      <c r="K77" s="40" t="str">
        <f t="shared" si="16"/>
        <v>Lançar Preço Coluna (A) Faixa 1</v>
      </c>
      <c r="L77" s="40" t="str">
        <f t="shared" si="17"/>
        <v>Lançar Preço Coluna (B) Faixa 1</v>
      </c>
      <c r="M77" s="40" t="str">
        <f t="shared" si="18"/>
        <v>Lançar Preço Coluna (C) Faixa 1</v>
      </c>
      <c r="N77" s="40" t="str">
        <f t="shared" si="19"/>
        <v>Lançar Preço Coluna (D) Faixa 1</v>
      </c>
      <c r="O77" s="33"/>
      <c r="P77" s="31" t="str">
        <f>IF(F77&lt;&gt;"",IF(I77=TRUE,"Preços OK na Faixa 10","ERRO Preços na Faixa 10"),"Lançar Preços na Faixa 10")</f>
        <v>Lançar Preços na Faixa 10</v>
      </c>
    </row>
    <row r="78" spans="1:16" s="4" customFormat="1" ht="25.5">
      <c r="A78" s="23">
        <v>11</v>
      </c>
      <c r="B78" s="27" t="s">
        <v>11</v>
      </c>
      <c r="C78" s="25"/>
      <c r="D78" s="19"/>
      <c r="E78" s="19"/>
      <c r="F78" s="19"/>
      <c r="G78" s="10">
        <f t="shared" si="15"/>
        <v>0</v>
      </c>
      <c r="H78" s="75"/>
      <c r="I78" s="51" t="str">
        <f t="shared" si="14"/>
        <v/>
      </c>
      <c r="K78" s="40" t="str">
        <f t="shared" si="16"/>
        <v>Lançar Preço Coluna (A) Faixa 1</v>
      </c>
      <c r="L78" s="40" t="str">
        <f t="shared" si="17"/>
        <v>Lançar Preço Coluna (B) Faixa 1</v>
      </c>
      <c r="M78" s="40" t="str">
        <f t="shared" si="18"/>
        <v>Lançar Preço Coluna (C) Faixa 1</v>
      </c>
      <c r="N78" s="40" t="str">
        <f t="shared" si="19"/>
        <v>Lançar Preço Coluna (D) Faixa 1</v>
      </c>
      <c r="O78" s="33"/>
      <c r="P78" s="31" t="str">
        <f>IF(F78&lt;&gt;"",IF(I78=TRUE,"Preços OK na Faixa 11","ERRO Preços na Faixa 11"),"Lançar Preços na Faixa 11")</f>
        <v>Lançar Preços na Faixa 11</v>
      </c>
    </row>
    <row r="79" spans="1:16" s="4" customFormat="1" ht="25.5">
      <c r="A79" s="23">
        <v>12</v>
      </c>
      <c r="B79" s="27" t="s">
        <v>12</v>
      </c>
      <c r="C79" s="25"/>
      <c r="D79" s="19"/>
      <c r="E79" s="19"/>
      <c r="F79" s="19"/>
      <c r="G79" s="10">
        <f t="shared" si="15"/>
        <v>0</v>
      </c>
      <c r="H79" s="75"/>
      <c r="I79" s="51" t="str">
        <f t="shared" si="14"/>
        <v/>
      </c>
      <c r="K79" s="40" t="str">
        <f t="shared" si="16"/>
        <v>Lançar Preço Coluna (A) Faixa 1</v>
      </c>
      <c r="L79" s="40" t="str">
        <f t="shared" si="17"/>
        <v>Lançar Preço Coluna (B) Faixa 1</v>
      </c>
      <c r="M79" s="40" t="str">
        <f t="shared" si="18"/>
        <v>Lançar Preço Coluna (C) Faixa 1</v>
      </c>
      <c r="N79" s="40" t="str">
        <f t="shared" si="19"/>
        <v>Lançar Preço Coluna (D) Faixa 1</v>
      </c>
      <c r="O79" s="33"/>
      <c r="P79" s="36" t="str">
        <f>IF(F79&lt;&gt;"",IF(I79=TRUE,"Preços OK na Faixa 12","ERRO Preços na Faixa 12"),"Lançar Preços na Faixa 12")</f>
        <v>Lançar Preços na Faixa 12</v>
      </c>
    </row>
    <row r="80" spans="1:16" s="4" customFormat="1" ht="26.25" thickBot="1">
      <c r="A80" s="24">
        <v>13</v>
      </c>
      <c r="B80" s="28" t="s">
        <v>13</v>
      </c>
      <c r="C80" s="77"/>
      <c r="D80" s="48"/>
      <c r="E80" s="48"/>
      <c r="F80" s="48"/>
      <c r="G80" s="49">
        <f t="shared" si="15"/>
        <v>0</v>
      </c>
      <c r="H80" s="75">
        <f>SUM(G68:G80)</f>
        <v>0</v>
      </c>
      <c r="I80" s="51" t="str">
        <f t="shared" si="14"/>
        <v/>
      </c>
      <c r="K80" s="40" t="str">
        <f t="shared" si="16"/>
        <v>Lançar Preço Coluna (A) Faixa 1</v>
      </c>
      <c r="L80" s="40" t="str">
        <f t="shared" si="17"/>
        <v>Lançar Preço Coluna (B) Faixa 1</v>
      </c>
      <c r="M80" s="40" t="str">
        <f t="shared" si="18"/>
        <v>Lançar Preço Coluna (C) Faixa 1</v>
      </c>
      <c r="N80" s="40" t="str">
        <f t="shared" si="19"/>
        <v>Lançar Preço Coluna (D) Faixa 1</v>
      </c>
      <c r="O80" s="39"/>
      <c r="P80" s="36" t="str">
        <f>IF(F80&lt;&gt;"",IF(I80=TRUE,"Preços OK na Faixa 13","ERRO Preços na Faixa 13"),"Lançar Preços na Faixa 13")</f>
        <v>Lançar Preços na Faixa 13</v>
      </c>
    </row>
    <row r="81" spans="1:16" s="4" customFormat="1" ht="21.75" customHeight="1">
      <c r="A81" s="6"/>
      <c r="H81" s="74"/>
      <c r="I81" s="51"/>
      <c r="K81" s="35"/>
      <c r="L81" s="35"/>
      <c r="M81" s="35"/>
      <c r="N81" s="35"/>
      <c r="O81" s="35"/>
      <c r="P81" s="42"/>
    </row>
    <row r="82" spans="1:16" s="4" customFormat="1" ht="45.75" customHeight="1">
      <c r="A82" s="150" t="s">
        <v>232</v>
      </c>
      <c r="B82" s="150"/>
      <c r="C82" s="150"/>
      <c r="D82" s="150"/>
      <c r="E82" s="150"/>
      <c r="F82" s="150"/>
      <c r="G82" s="150"/>
      <c r="H82" s="55"/>
      <c r="I82" s="51"/>
      <c r="K82" s="35"/>
      <c r="L82" s="35"/>
      <c r="M82" s="35"/>
      <c r="N82" s="35"/>
      <c r="O82" s="35"/>
      <c r="P82" s="42"/>
    </row>
    <row r="83" spans="1:16" s="4" customFormat="1" ht="21.75" customHeight="1" thickBot="1">
      <c r="A83" s="6"/>
      <c r="H83" s="74"/>
      <c r="I83" s="51"/>
      <c r="K83" s="35"/>
      <c r="L83" s="35"/>
      <c r="M83" s="35"/>
      <c r="N83" s="35"/>
      <c r="O83" s="35"/>
      <c r="P83" s="42"/>
    </row>
    <row r="84" spans="1:16" s="60" customFormat="1" ht="30.75" customHeight="1" thickBot="1">
      <c r="A84" s="164" t="s">
        <v>17</v>
      </c>
      <c r="B84" s="165"/>
      <c r="C84" s="165"/>
      <c r="D84" s="165"/>
      <c r="E84" s="166"/>
      <c r="F84" s="166"/>
      <c r="G84" s="167"/>
      <c r="H84" s="58"/>
      <c r="I84" s="59"/>
      <c r="K84" s="145" t="s">
        <v>50</v>
      </c>
      <c r="L84" s="145"/>
      <c r="M84" s="145"/>
      <c r="N84" s="145"/>
      <c r="O84" s="61"/>
      <c r="P84" s="147" t="s">
        <v>51</v>
      </c>
    </row>
    <row r="85" spans="1:16" s="4" customFormat="1" ht="57" customHeight="1" thickBot="1">
      <c r="A85" s="156" t="s">
        <v>210</v>
      </c>
      <c r="B85" s="157"/>
      <c r="C85" s="157"/>
      <c r="D85" s="157"/>
      <c r="E85" s="157"/>
      <c r="F85" s="157"/>
      <c r="G85" s="158"/>
      <c r="H85" s="53"/>
      <c r="I85" s="51"/>
      <c r="K85" s="145"/>
      <c r="L85" s="145"/>
      <c r="M85" s="145"/>
      <c r="N85" s="145"/>
      <c r="O85" s="18"/>
      <c r="P85" s="147"/>
    </row>
    <row r="86" spans="1:16" s="4" customFormat="1" ht="12.75" customHeight="1" thickBot="1">
      <c r="A86" s="127" t="s">
        <v>37</v>
      </c>
      <c r="B86" s="127" t="s">
        <v>36</v>
      </c>
      <c r="C86" s="130" t="s">
        <v>45</v>
      </c>
      <c r="D86" s="131"/>
      <c r="E86" s="131"/>
      <c r="F86" s="132"/>
      <c r="G86" s="133" t="s">
        <v>89</v>
      </c>
      <c r="H86" s="54"/>
      <c r="I86" s="51"/>
      <c r="K86" s="145"/>
      <c r="L86" s="145"/>
      <c r="M86" s="145"/>
      <c r="N86" s="145"/>
      <c r="O86" s="18"/>
      <c r="P86" s="147"/>
    </row>
    <row r="87" spans="1:16" s="4" customFormat="1" ht="13.5" customHeight="1" thickBot="1">
      <c r="A87" s="128"/>
      <c r="B87" s="128"/>
      <c r="C87" s="21" t="s">
        <v>41</v>
      </c>
      <c r="D87" s="20" t="s">
        <v>42</v>
      </c>
      <c r="E87" s="20" t="s">
        <v>43</v>
      </c>
      <c r="F87" s="20" t="s">
        <v>44</v>
      </c>
      <c r="G87" s="134"/>
      <c r="H87" s="54"/>
      <c r="I87" s="51"/>
      <c r="K87" s="145"/>
      <c r="L87" s="145"/>
      <c r="M87" s="145"/>
      <c r="N87" s="145"/>
      <c r="O87" s="18"/>
      <c r="P87" s="147"/>
    </row>
    <row r="88" spans="1:16" s="4" customFormat="1" ht="39" customHeight="1" thickBot="1">
      <c r="A88" s="129"/>
      <c r="B88" s="129"/>
      <c r="C88" s="43" t="s">
        <v>87</v>
      </c>
      <c r="D88" s="44" t="s">
        <v>47</v>
      </c>
      <c r="E88" s="44" t="s">
        <v>88</v>
      </c>
      <c r="F88" s="44" t="s">
        <v>49</v>
      </c>
      <c r="G88" s="135"/>
      <c r="H88" s="54"/>
      <c r="I88" s="51"/>
      <c r="K88" s="146"/>
      <c r="L88" s="146"/>
      <c r="M88" s="146"/>
      <c r="N88" s="146"/>
      <c r="O88" s="32"/>
      <c r="P88" s="148"/>
    </row>
    <row r="89" spans="1:16" s="4" customFormat="1" ht="25.5">
      <c r="A89" s="22">
        <v>1</v>
      </c>
      <c r="B89" s="26" t="s">
        <v>1</v>
      </c>
      <c r="C89" s="25"/>
      <c r="D89" s="19"/>
      <c r="E89" s="19"/>
      <c r="F89" s="19"/>
      <c r="G89" s="10">
        <f t="shared" ref="G89:G101" si="20">SUM(C89:D89)</f>
        <v>0</v>
      </c>
      <c r="H89" s="75"/>
      <c r="I89" s="51" t="str">
        <f t="shared" ref="I89:I101" si="21">IF(C89&lt;&gt;0,AND(D89&lt;C89,E89&lt;D89,F89&lt;E89),"")</f>
        <v/>
      </c>
      <c r="K89" s="33" t="str">
        <f>IF(C89&lt;&gt;0,"Preço OK Coluna (A) Faixa 1","Lançar Preço Coluna (A) Faixa 1")</f>
        <v>Lançar Preço Coluna (A) Faixa 1</v>
      </c>
      <c r="L89" s="33" t="str">
        <f>IF(D89&lt;&gt;0,"Preço OK Coluna (B) Faixa 1","Lançar Preço Coluna (B) Faixa 1")</f>
        <v>Lançar Preço Coluna (B) Faixa 1</v>
      </c>
      <c r="M89" s="33" t="str">
        <f>IF(E89&lt;&gt;0,"Preço OK Coluna (C) Faixa 1","Lançar Preço Coluna (C) Faixa 1")</f>
        <v>Lançar Preço Coluna (C) Faixa 1</v>
      </c>
      <c r="N89" s="33" t="str">
        <f>IF(F89&lt;&gt;0,"Preço OK Coluna (D) Faixa 1","Lançar Preço Coluna (D) Faixa 1")</f>
        <v>Lançar Preço Coluna (D) Faixa 1</v>
      </c>
      <c r="O89" s="35"/>
      <c r="P89" s="31" t="str">
        <f>IF(F89&lt;&gt;"",IF(I89=TRUE,"Preços OK na Faixa 1","ERRO Preços na Faixa 1"),"Lançar Preços na Faixa 1")</f>
        <v>Lançar Preços na Faixa 1</v>
      </c>
    </row>
    <row r="90" spans="1:16" s="4" customFormat="1" ht="25.5">
      <c r="A90" s="23">
        <v>2</v>
      </c>
      <c r="B90" s="27" t="s">
        <v>2</v>
      </c>
      <c r="C90" s="25"/>
      <c r="D90" s="19"/>
      <c r="E90" s="19"/>
      <c r="F90" s="19"/>
      <c r="G90" s="10">
        <f t="shared" si="20"/>
        <v>0</v>
      </c>
      <c r="H90" s="75"/>
      <c r="I90" s="51" t="str">
        <f t="shared" si="21"/>
        <v/>
      </c>
      <c r="K90" s="33" t="str">
        <f>IF(C90&lt;&gt;0,IF(AND(C90&lt;C89),"Preço Ok Coluna (A) Faixa 2","ERRO Preço Coluna (A) Faixa 2"),"Lançar Preço Coluna (A) Faixa 2")</f>
        <v>Lançar Preço Coluna (A) Faixa 2</v>
      </c>
      <c r="L90" s="33" t="str">
        <f>IF(D90&lt;&gt;0,IF(AND(D90&lt;D89),"Preço Ok Coluna (B) Faixa 2","ERRO Preço Coluna (B) Faixa 2"),"Lançar Preço Coluna (B) Faixa 2")</f>
        <v>Lançar Preço Coluna (B) Faixa 2</v>
      </c>
      <c r="M90" s="33" t="str">
        <f>IF(E90&lt;&gt;0,IF(AND(E90&lt;E89),"Preço Ok Coluna (C) Faixa 2","ERRO Preço Coluna (C) Faixa 2"),"Lançar Preço Coluna (C) Faixa 2")</f>
        <v>Lançar Preço Coluna (C) Faixa 2</v>
      </c>
      <c r="N90" s="33" t="str">
        <f>IF(F90&lt;&gt;0,IF(AND(F90&lt;F89),"Preço Ok Coluna (D) Faixa 2","ERRO Preço Coluna (D) Faixa 2"),"Lançar Preço Coluna (D) Faixa 2")</f>
        <v>Lançar Preço Coluna (D) Faixa 2</v>
      </c>
      <c r="O90" s="33"/>
      <c r="P90" s="31" t="str">
        <f>IF(F90&lt;&gt;"",IF(I90=TRUE,"Preços OK na Faixa 2","ERRO Preços na Faixa 2"),"Lançar Preços na Faixa 2")</f>
        <v>Lançar Preços na Faixa 2</v>
      </c>
    </row>
    <row r="91" spans="1:16" s="4" customFormat="1" ht="25.5">
      <c r="A91" s="23">
        <v>3</v>
      </c>
      <c r="B91" s="27" t="s">
        <v>3</v>
      </c>
      <c r="C91" s="25"/>
      <c r="D91" s="19"/>
      <c r="E91" s="19"/>
      <c r="F91" s="19"/>
      <c r="G91" s="10">
        <f t="shared" si="20"/>
        <v>0</v>
      </c>
      <c r="H91" s="75"/>
      <c r="I91" s="51" t="str">
        <f t="shared" si="21"/>
        <v/>
      </c>
      <c r="K91" s="33" t="str">
        <f>IF(C91&lt;&gt;0,IF(AND(C91&lt;C90),"Preço Ok Coluna (A) Faixa 3","ERRO Preço Coluna (A) Faixa 3"),"Lançar Preço Coluna (A) Faixa 3")</f>
        <v>Lançar Preço Coluna (A) Faixa 3</v>
      </c>
      <c r="L91" s="33" t="str">
        <f>IF(D91&lt;&gt;0,IF(AND(D91&lt;D90),"Preço Ok Coluna (B) Faixa 3","ERRO Preço Coluna (B) Faixa 3"),"Lançar Preço Coluna (B) Faixa 3")</f>
        <v>Lançar Preço Coluna (B) Faixa 3</v>
      </c>
      <c r="M91" s="33" t="str">
        <f>IF(E91&lt;&gt;0,IF(AND(E91&lt;E90),"Preço Ok Coluna (C) Faixa 3","ERRO Preço Coluna (C) Faixa 3"),"Lançar Preço Coluna (C) Faixa3")</f>
        <v>Lançar Preço Coluna (C) Faixa3</v>
      </c>
      <c r="N91" s="33" t="str">
        <f>IF(F91&lt;&gt;0,IF(AND(F91&lt;F90),"Preço Ok Coluna (D) Faixa 3","ERRO Preço Coluna (D) Faixa 3"),"Lançar Preço Coluna (D) Faixa 3")</f>
        <v>Lançar Preço Coluna (D) Faixa 3</v>
      </c>
      <c r="O91" s="33"/>
      <c r="P91" s="31" t="str">
        <f>IF(F91&lt;&gt;"",IF(I91=TRUE,"Preços OK na Faixa 3","ERRO Preços na Faixa 3"),"Lançar Preços na Faixa 3")</f>
        <v>Lançar Preços na Faixa 3</v>
      </c>
    </row>
    <row r="92" spans="1:16" s="4" customFormat="1" ht="25.5">
      <c r="A92" s="23">
        <v>4</v>
      </c>
      <c r="B92" s="27" t="s">
        <v>4</v>
      </c>
      <c r="C92" s="25"/>
      <c r="D92" s="19"/>
      <c r="E92" s="19"/>
      <c r="F92" s="19"/>
      <c r="G92" s="10">
        <f t="shared" si="20"/>
        <v>0</v>
      </c>
      <c r="H92" s="75"/>
      <c r="I92" s="51" t="str">
        <f t="shared" si="21"/>
        <v/>
      </c>
      <c r="K92" s="33" t="str">
        <f>IF(C92&lt;&gt;0,IF(AND(C92&lt;C91),"Preço Ok Coluna (A) Faixa 4","ERRO Preço Coluna (A) Faixa 4"),"Lançar Preço Coluna (A) Faixa 4")</f>
        <v>Lançar Preço Coluna (A) Faixa 4</v>
      </c>
      <c r="L92" s="33" t="str">
        <f>IF(D92&lt;&gt;0,IF(AND(D92&lt;D91),"Preço Ok Coluna (B) Faixa 4","ERRO Preço Coluna (B) Faixa 4"),"Lançar Preço Coluna (B) Faixa 4")</f>
        <v>Lançar Preço Coluna (B) Faixa 4</v>
      </c>
      <c r="M92" s="33" t="str">
        <f>IF(E92&lt;&gt;0,IF(AND(E92&lt;E91),"Preço Ok Coluna (C) Faixa 4","ERRO Preço Coluna (C) Faixa 4"),"Lançar Preço Coluna (C) Faixa 4")</f>
        <v>Lançar Preço Coluna (C) Faixa 4</v>
      </c>
      <c r="N92" s="33" t="str">
        <f>IF(F92&lt;&gt;0,IF(AND(F92&lt;F91),"Preço Ok Coluna (D) Faixa 4","ERRO Preço Coluna (D) Faixa 4"),"Lançar Preço Coluna (D) Faixa 4")</f>
        <v>Lançar Preço Coluna (D) Faixa 4</v>
      </c>
      <c r="O92" s="33"/>
      <c r="P92" s="31" t="str">
        <f>IF(F92&lt;&gt;"",IF(I92=TRUE,"Preços OK na Faixa 4","ERRO Preços na Faixa 4"),"Lançar Preços na Faixa 4")</f>
        <v>Lançar Preços na Faixa 4</v>
      </c>
    </row>
    <row r="93" spans="1:16" s="4" customFormat="1" ht="25.5">
      <c r="A93" s="23">
        <v>5</v>
      </c>
      <c r="B93" s="27" t="s">
        <v>5</v>
      </c>
      <c r="C93" s="25"/>
      <c r="D93" s="19"/>
      <c r="E93" s="19"/>
      <c r="F93" s="19"/>
      <c r="G93" s="10">
        <f t="shared" si="20"/>
        <v>0</v>
      </c>
      <c r="H93" s="75"/>
      <c r="I93" s="51" t="str">
        <f t="shared" si="21"/>
        <v/>
      </c>
      <c r="K93" s="33" t="str">
        <f>IF(C93&lt;&gt;0,IF(AND(C93&lt;C92),"Preço Ok Coluna (A) Faixa 5","ERRO Preço Coluna (A) Faixa 5"),"Lançar Preço Coluna (A) Faixa 5")</f>
        <v>Lançar Preço Coluna (A) Faixa 5</v>
      </c>
      <c r="L93" s="33" t="str">
        <f>IF(D93&lt;&gt;0,IF(AND(D93&lt;D92),"Preço Ok Coluna (B) Faixa 5","ERRO Preço Coluna (B) Faixa 5"),"Lançar Preço Coluna (B) Faixa 5")</f>
        <v>Lançar Preço Coluna (B) Faixa 5</v>
      </c>
      <c r="M93" s="33" t="str">
        <f>IF(E93&lt;&gt;0,IF(AND(E93&lt;E92),"Preço Ok Coluna (C) Faixa 5","ERRO Preço Coluna (C) Faixa 5"),"Lançar Preço Coluna (C) Faixa 5")</f>
        <v>Lançar Preço Coluna (C) Faixa 5</v>
      </c>
      <c r="N93" s="33" t="str">
        <f>IF(F93&lt;&gt;0,IF(AND(F93&lt;F92),"Preço Ok Coluna (D) Faixa 5","ERRO Preço Coluna (D) Faixa 5"),"Lançar Preço Coluna (D) Faixa 5")</f>
        <v>Lançar Preço Coluna (D) Faixa 5</v>
      </c>
      <c r="O93" s="33"/>
      <c r="P93" s="31" t="str">
        <f>IF(F93&lt;&gt;"",IF(I93=TRUE,"Preços OK na Faixa 5","ERRO Preços na Faixa 5"),"Lançar Preços na Faixa 5")</f>
        <v>Lançar Preços na Faixa 5</v>
      </c>
    </row>
    <row r="94" spans="1:16" s="4" customFormat="1" ht="25.5">
      <c r="A94" s="23">
        <v>6</v>
      </c>
      <c r="B94" s="27" t="s">
        <v>6</v>
      </c>
      <c r="C94" s="25"/>
      <c r="D94" s="19"/>
      <c r="E94" s="19"/>
      <c r="F94" s="19"/>
      <c r="G94" s="10">
        <f t="shared" si="20"/>
        <v>0</v>
      </c>
      <c r="H94" s="75"/>
      <c r="I94" s="51" t="str">
        <f t="shared" si="21"/>
        <v/>
      </c>
      <c r="K94" s="33" t="str">
        <f>IF(C94&lt;&gt;0,IF(AND(C94&lt;C93),"Preço Ok Coluna (A) Faixa 6","ERRO Preço Coluna (A) Faixa 6"),"Lançar Preço Coluna (A) Faixa 6")</f>
        <v>Lançar Preço Coluna (A) Faixa 6</v>
      </c>
      <c r="L94" s="33" t="str">
        <f>IF(D94&lt;&gt;0,IF(AND(D94&lt;D93),"Preço Ok Coluna (B) Faixa 6","ERRO Preço Coluna (B) Faixa 6"),"Lançar Preço Coluna (B) Faixa 6")</f>
        <v>Lançar Preço Coluna (B) Faixa 6</v>
      </c>
      <c r="M94" s="33" t="str">
        <f>IF(E94&lt;&gt;0,IF(AND(E94&lt;E93),"Preço Ok Coluna (C) Faixa 6","ERRO Preço Coluna (C) Faixa 6"),"Lançar Preço Coluna (C) Faixa 6")</f>
        <v>Lançar Preço Coluna (C) Faixa 6</v>
      </c>
      <c r="N94" s="33" t="str">
        <f>IF(F94&lt;&gt;0,IF(AND(F94&lt;F93),"Preço Ok Coluna (D) Faixa 6","ERRO Preço Coluna (D) Faixa 6"),"Lançar Preço Coluna (D) Faixa 6")</f>
        <v>Lançar Preço Coluna (D) Faixa 6</v>
      </c>
      <c r="O94" s="33"/>
      <c r="P94" s="31" t="str">
        <f>IF(F94&lt;&gt;"",IF(I94=TRUE,"Preços OK na Faixa 6","ERRO Preços na Faixa 6"),"Lançar Preços na Faixa 6")</f>
        <v>Lançar Preços na Faixa 6</v>
      </c>
    </row>
    <row r="95" spans="1:16" s="4" customFormat="1" ht="25.5">
      <c r="A95" s="23">
        <v>7</v>
      </c>
      <c r="B95" s="27" t="s">
        <v>7</v>
      </c>
      <c r="C95" s="25"/>
      <c r="D95" s="19"/>
      <c r="E95" s="19"/>
      <c r="F95" s="19"/>
      <c r="G95" s="10">
        <f t="shared" si="20"/>
        <v>0</v>
      </c>
      <c r="H95" s="75"/>
      <c r="I95" s="51" t="str">
        <f t="shared" si="21"/>
        <v/>
      </c>
      <c r="K95" s="33" t="str">
        <f>IF(C95&lt;&gt;0,IF(AND(C95&lt;C94),"Preço Ok Coluna (A) Faixa 7","ERRO Preço Coluna (A) Faixa 7"),"Lançar Preço Coluna (A) Faixa 7")</f>
        <v>Lançar Preço Coluna (A) Faixa 7</v>
      </c>
      <c r="L95" s="33" t="str">
        <f>IF(D95&lt;&gt;0,IF(AND(D95&lt;D94),"Preço Ok Coluna (B) Faixa 7","ERRO Preço Coluna (B) Faixa 7"),"Lançar Preço Coluna (B) Faixa 7")</f>
        <v>Lançar Preço Coluna (B) Faixa 7</v>
      </c>
      <c r="M95" s="33" t="str">
        <f>IF(E95&lt;&gt;0,IF(AND(E95&lt;E94),"Preço Ok Coluna (C) Faixa 7","ERRO Preço Coluna (C) Faixa 7"),"Lançar Preço Coluna (C) Faixa 7")</f>
        <v>Lançar Preço Coluna (C) Faixa 7</v>
      </c>
      <c r="N95" s="33" t="str">
        <f>IF(F95&lt;&gt;0,IF(AND(F95&lt;F94),"Preço Ok Coluna (D) Faixa 7","ERRO Preço Coluna (D) Faixa 7"),"Lançar Preço Coluna (D) Faixa 7")</f>
        <v>Lançar Preço Coluna (D) Faixa 7</v>
      </c>
      <c r="O95" s="33"/>
      <c r="P95" s="31" t="str">
        <f>IF(F95&lt;&gt;"",IF(I95=TRUE,"Preços OK na Faixa 7","ERRO Preços na Faixa 7"),"Lançar Preços na Faixa 7")</f>
        <v>Lançar Preços na Faixa 7</v>
      </c>
    </row>
    <row r="96" spans="1:16" s="4" customFormat="1" ht="25.5">
      <c r="A96" s="23">
        <v>8</v>
      </c>
      <c r="B96" s="27" t="s">
        <v>8</v>
      </c>
      <c r="C96" s="25"/>
      <c r="D96" s="19"/>
      <c r="E96" s="19"/>
      <c r="F96" s="19"/>
      <c r="G96" s="10">
        <f t="shared" si="20"/>
        <v>0</v>
      </c>
      <c r="H96" s="75"/>
      <c r="I96" s="51" t="str">
        <f t="shared" si="21"/>
        <v/>
      </c>
      <c r="K96" s="33" t="str">
        <f>IF(C96&lt;&gt;0,IF(AND(C96&lt;C95),"Preço Ok Coluna (A) Faixa 8","ERRO Preço Coluna (A) Faixa 8"),"Lançar Preço Coluna (A) Faixa 8")</f>
        <v>Lançar Preço Coluna (A) Faixa 8</v>
      </c>
      <c r="L96" s="33" t="str">
        <f>IF(D96&lt;&gt;0,IF(AND(D96&lt;D95),"Preço Ok Coluna (B) Faixa 8","ERRO Preço Coluna (B) Faixa 8"),"Lançar Preço Coluna (B) Faixa 8")</f>
        <v>Lançar Preço Coluna (B) Faixa 8</v>
      </c>
      <c r="M96" s="33" t="str">
        <f>IF(E96&lt;&gt;0,IF(AND(E96&lt;E95),"Preço Ok Coluna (C) Faixa 8","ERRO Preço Coluna (C) Faixa 8"),"Lançar Preço Coluna (C) Faixa 8")</f>
        <v>Lançar Preço Coluna (C) Faixa 8</v>
      </c>
      <c r="N96" s="33" t="str">
        <f>IF(F96&lt;&gt;0,IF(AND(F96&lt;F95),"Preço Ok Coluna (D) Faixa 8","ERRO Preço Coluna (D) Faixa 8"),"Lançar Preço Coluna (D) Faixa 8")</f>
        <v>Lançar Preço Coluna (D) Faixa 8</v>
      </c>
      <c r="O96" s="33"/>
      <c r="P96" s="31" t="str">
        <f>IF(F96&lt;&gt;"",IF(I96=TRUE,"Preços OK na Faixa 8","ERRO Preços na Faixa 8"),"Lançar Preços na Faixa 8")</f>
        <v>Lançar Preços na Faixa 8</v>
      </c>
    </row>
    <row r="97" spans="1:16" s="4" customFormat="1" ht="25.5">
      <c r="A97" s="23">
        <v>9</v>
      </c>
      <c r="B97" s="27" t="s">
        <v>9</v>
      </c>
      <c r="C97" s="25"/>
      <c r="D97" s="19"/>
      <c r="E97" s="19"/>
      <c r="F97" s="19"/>
      <c r="G97" s="10">
        <f t="shared" si="20"/>
        <v>0</v>
      </c>
      <c r="H97" s="75"/>
      <c r="I97" s="51" t="str">
        <f t="shared" si="21"/>
        <v/>
      </c>
      <c r="K97" s="33" t="str">
        <f>IF(C97&lt;&gt;0,IF(AND(C97&lt;C96),"Preço Ok Coluna (A) Faixa 9","ERRO Preço Coluna (A) Faixa 9"),"Lançar Preço Coluna (A) Faixa 9")</f>
        <v>Lançar Preço Coluna (A) Faixa 9</v>
      </c>
      <c r="L97" s="33" t="str">
        <f>IF(D97&lt;&gt;0,IF(AND(D97&lt;D96),"Preço Ok Coluna (B) Faixa 9","ERRO Preço Coluna (B) Faixa 9"),"Lançar Preço Coluna (B) Faixa 9")</f>
        <v>Lançar Preço Coluna (B) Faixa 9</v>
      </c>
      <c r="M97" s="33" t="str">
        <f>IF(E97&lt;&gt;0,IF(AND(E97&lt;E96),"Preço Ok Coluna (C) Faixa 9","ERRO Preço Coluna (C) Faixa 9"),"Lançar Preço Coluna (C) Faixa 9")</f>
        <v>Lançar Preço Coluna (C) Faixa 9</v>
      </c>
      <c r="N97" s="33" t="str">
        <f>IF(F97&lt;&gt;0,IF(AND(F97&lt;F96),"Preço Ok Coluna (D) Faixa 9","ERRO Preço Coluna (D) Faixa 9"),"Lançar Preço Coluna (D) Faixa 9")</f>
        <v>Lançar Preço Coluna (D) Faixa 9</v>
      </c>
      <c r="O97" s="33"/>
      <c r="P97" s="31" t="str">
        <f>IF(F97&lt;&gt;"",IF(I97=TRUE,"Preços OK na Faixa 9","ERRO Preços na Faixa 9"),"Lançar Preços na Faixa 9")</f>
        <v>Lançar Preços na Faixa 9</v>
      </c>
    </row>
    <row r="98" spans="1:16" s="4" customFormat="1" ht="25.5">
      <c r="A98" s="23">
        <v>10</v>
      </c>
      <c r="B98" s="27" t="s">
        <v>10</v>
      </c>
      <c r="C98" s="25"/>
      <c r="D98" s="19"/>
      <c r="E98" s="19"/>
      <c r="F98" s="19"/>
      <c r="G98" s="10">
        <f t="shared" si="20"/>
        <v>0</v>
      </c>
      <c r="H98" s="75"/>
      <c r="I98" s="51" t="str">
        <f t="shared" si="21"/>
        <v/>
      </c>
      <c r="K98" s="33" t="str">
        <f>IF(C98&lt;&gt;0,IF(AND(C98&lt;C97),"Preço Ok Coluna (A) Faixa 10","ERRO Preço Coluna (A) Faixa 10"),"Lançar Preço Coluna (A) Faixa 10")</f>
        <v>Lançar Preço Coluna (A) Faixa 10</v>
      </c>
      <c r="L98" s="33" t="str">
        <f>IF(D98&lt;&gt;0,IF(AND(D98&lt;D97),"Preço Ok Coluna (B) Faixa 10","ERRO Preço Coluna (B) Faixa 10"),"Lançar Preço Coluna (B) Faixa 10")</f>
        <v>Lançar Preço Coluna (B) Faixa 10</v>
      </c>
      <c r="M98" s="33" t="str">
        <f>IF(E98&lt;&gt;0,IF(AND(E98&lt;E97),"Preço Ok Coluna (C) Faixa 10","ERRO Preço Coluna (C) Faixa 10"),"Lançar Preço Coluna (C) Faixa 10")</f>
        <v>Lançar Preço Coluna (C) Faixa 10</v>
      </c>
      <c r="N98" s="33" t="str">
        <f>IF(F98&lt;&gt;0,IF(AND(F98&lt;F97),"Preço Ok Coluna (D) Faixa 10","ERRO Preço Coluna (D) Faixa 10"),"Lançar Preço Coluna (D) Faixa 10")</f>
        <v>Lançar Preço Coluna (D) Faixa 10</v>
      </c>
      <c r="O98" s="33"/>
      <c r="P98" s="31" t="str">
        <f>IF(F98&lt;&gt;"",IF(I98=TRUE,"Preços OK na Faixa 10","ERRO Preços na Faixa 10"),"Lançar Preços na Faixa 10")</f>
        <v>Lançar Preços na Faixa 10</v>
      </c>
    </row>
    <row r="99" spans="1:16" s="4" customFormat="1" ht="25.5">
      <c r="A99" s="23">
        <v>11</v>
      </c>
      <c r="B99" s="27" t="s">
        <v>11</v>
      </c>
      <c r="C99" s="25"/>
      <c r="D99" s="19"/>
      <c r="E99" s="19"/>
      <c r="F99" s="19"/>
      <c r="G99" s="10">
        <f t="shared" si="20"/>
        <v>0</v>
      </c>
      <c r="H99" s="75"/>
      <c r="I99" s="51" t="str">
        <f t="shared" si="21"/>
        <v/>
      </c>
      <c r="K99" s="33" t="str">
        <f>IF(C99&lt;&gt;0,IF(AND(C99&lt;C98),"Preço Ok Coluna (A) Faixa 11","ERRO Preço Coluna (A) Faixa 11"),"Lançar Preço Coluna (A) Faixa 11")</f>
        <v>Lançar Preço Coluna (A) Faixa 11</v>
      </c>
      <c r="L99" s="33" t="str">
        <f>IF(D99&lt;&gt;0,IF(AND(D99&lt;D98),"Preço Ok Coluna (B) Faixa 11","ERRO Preço Coluna (B) Faixa 11"),"Lançar Preço Coluna (B) Faixa 11")</f>
        <v>Lançar Preço Coluna (B) Faixa 11</v>
      </c>
      <c r="M99" s="33" t="str">
        <f>IF(E99&lt;&gt;0,IF(AND(E99&lt;E98),"Preço Ok Coluna (C) Faixa 11","ERRO Preço Coluna (C) Faixa 11"),"Lançar Preço Coluna (C) Faixa 11")</f>
        <v>Lançar Preço Coluna (C) Faixa 11</v>
      </c>
      <c r="N99" s="33" t="str">
        <f>IF(F99&lt;&gt;0,IF(AND(F99&lt;F98),"Preço Ok Coluna (D) Faixa 11","ERRO Preço Coluna (D) Faixa 11"),"Lançar Preço Coluna (D) Faixa 11")</f>
        <v>Lançar Preço Coluna (D) Faixa 11</v>
      </c>
      <c r="O99" s="33"/>
      <c r="P99" s="31" t="str">
        <f>IF(F99&lt;&gt;"",IF(I99=TRUE,"Preços OK na Faixa 11","ERRO Preços na Faixa 11"),"Lançar Preços na Faixa 11")</f>
        <v>Lançar Preços na Faixa 11</v>
      </c>
    </row>
    <row r="100" spans="1:16" s="4" customFormat="1" ht="25.5">
      <c r="A100" s="23">
        <v>12</v>
      </c>
      <c r="B100" s="27" t="s">
        <v>12</v>
      </c>
      <c r="C100" s="25"/>
      <c r="D100" s="19"/>
      <c r="E100" s="19"/>
      <c r="F100" s="19"/>
      <c r="G100" s="10">
        <f t="shared" si="20"/>
        <v>0</v>
      </c>
      <c r="H100" s="75"/>
      <c r="I100" s="51" t="str">
        <f t="shared" si="21"/>
        <v/>
      </c>
      <c r="K100" s="39" t="str">
        <f>IF(C100&lt;&gt;0,IF(AND(C100&lt;C99),"Preço Ok Coluna (A) Faixa 12","ERRO Preço Coluna (A) Faixa 12"),"Lançar Preço Coluna (A) Faixa 12")</f>
        <v>Lançar Preço Coluna (A) Faixa 12</v>
      </c>
      <c r="L100" s="39" t="str">
        <f>IF(D100&lt;&gt;0,IF(AND(D100&lt;D99),"Preço Ok Coluna (B) Faixa 12","ERRO Preço Coluna (B) Faixa 12"),"Lançar Preço Coluna (B) Faixa 12")</f>
        <v>Lançar Preço Coluna (B) Faixa 12</v>
      </c>
      <c r="M100" s="39" t="str">
        <f>IF(E100&lt;&gt;0,IF(AND(E100&lt;E99),"Preço Ok Coluna (C) Faixa 12","ERRO Preço Coluna (C) Faixa 12"),"Lançar Preço Coluna (C) Faixa 12")</f>
        <v>Lançar Preço Coluna (C) Faixa 12</v>
      </c>
      <c r="N100" s="39" t="str">
        <f>IF(F100&lt;&gt;0,IF(AND(F100&lt;F99),"Preço Ok Coluna (D) Faixa 12","ERRO Preço Coluna (D) Faixa 12"),"Lançar Preço Coluna (D) Faixa 12")</f>
        <v>Lançar Preço Coluna (D) Faixa 12</v>
      </c>
      <c r="O100" s="33"/>
      <c r="P100" s="36" t="str">
        <f>IF(F100&lt;&gt;"",IF(I100=TRUE,"Preços OK na Faixa 12","ERRO Preços na Faixa 12"),"Lançar Preços na Faixa 12")</f>
        <v>Lançar Preços na Faixa 12</v>
      </c>
    </row>
    <row r="101" spans="1:16" s="4" customFormat="1" ht="26.25" thickBot="1">
      <c r="A101" s="24">
        <v>13</v>
      </c>
      <c r="B101" s="28" t="s">
        <v>13</v>
      </c>
      <c r="C101" s="57"/>
      <c r="D101" s="48"/>
      <c r="E101" s="48"/>
      <c r="F101" s="48"/>
      <c r="G101" s="49">
        <f t="shared" si="20"/>
        <v>0</v>
      </c>
      <c r="H101" s="75">
        <f>SUM(G89:G101)</f>
        <v>0</v>
      </c>
      <c r="I101" s="51" t="str">
        <f t="shared" si="21"/>
        <v/>
      </c>
      <c r="K101" s="39" t="str">
        <f>IF(C101&lt;&gt;0,IF(AND(C101&lt;C100),"Preço Ok Coluna (A) Faixa 13","ERRO Preço Coluna (A) Faixa 13"),"Lançar Preço Coluna (A) Faixa 13")</f>
        <v>Lançar Preço Coluna (A) Faixa 13</v>
      </c>
      <c r="L101" s="39" t="str">
        <f>IF(D101&lt;&gt;0,IF(AND(D101&lt;D100),"Preço Ok Coluna (B) Faixa 12","ERRO Preço Coluna (B) Faixa 12"),"Lançar Preço Coluna (B) Faixa 12")</f>
        <v>Lançar Preço Coluna (B) Faixa 12</v>
      </c>
      <c r="M101" s="39" t="str">
        <f>IF(E101&lt;&gt;0,IF(AND(E101&lt;E100),"Preço Ok Coluna (C) Faixa 12","ERRO Preço Coluna (C) Faixa 12"),"Lançar Preço Coluna (C) Faixa 12")</f>
        <v>Lançar Preço Coluna (C) Faixa 12</v>
      </c>
      <c r="N101" s="39" t="str">
        <f>IF(F101&lt;&gt;0,IF(AND(F101&lt;F100),"Preço Ok Coluna (D) Faixa 12","ERRO Preço Coluna (D) Faixa 12"),"Lançar Preço Coluna (D) Faixa 12")</f>
        <v>Lançar Preço Coluna (D) Faixa 12</v>
      </c>
      <c r="O101" s="39"/>
      <c r="P101" s="36" t="str">
        <f>IF(F101&lt;&gt;"",IF(I101=TRUE,"Preços OK na Faixa 13","ERRO Preços na Faixa 13"),"Lançar Preços na Faixa 13")</f>
        <v>Lançar Preços na Faixa 13</v>
      </c>
    </row>
    <row r="102" spans="1:16" s="4" customFormat="1" ht="21.75" customHeight="1" thickBot="1">
      <c r="A102" s="6"/>
      <c r="H102" s="74"/>
      <c r="I102" s="51"/>
      <c r="K102" s="35"/>
      <c r="L102" s="35"/>
      <c r="M102" s="35"/>
      <c r="N102" s="35"/>
      <c r="O102" s="35"/>
      <c r="P102" s="42"/>
    </row>
    <row r="103" spans="1:16" s="60" customFormat="1" ht="30.75" customHeight="1" thickBot="1">
      <c r="A103" s="164" t="s">
        <v>18</v>
      </c>
      <c r="B103" s="165"/>
      <c r="C103" s="165"/>
      <c r="D103" s="165"/>
      <c r="E103" s="166"/>
      <c r="F103" s="166"/>
      <c r="G103" s="167"/>
      <c r="H103" s="58"/>
      <c r="I103" s="59"/>
      <c r="K103" s="145" t="s">
        <v>50</v>
      </c>
      <c r="L103" s="145"/>
      <c r="M103" s="145"/>
      <c r="N103" s="145"/>
      <c r="O103" s="61"/>
      <c r="P103" s="147" t="s">
        <v>51</v>
      </c>
    </row>
    <row r="104" spans="1:16" s="4" customFormat="1" ht="57" customHeight="1" thickBot="1">
      <c r="A104" s="156" t="s">
        <v>211</v>
      </c>
      <c r="B104" s="157"/>
      <c r="C104" s="157"/>
      <c r="D104" s="157"/>
      <c r="E104" s="157"/>
      <c r="F104" s="157"/>
      <c r="G104" s="158"/>
      <c r="H104" s="53"/>
      <c r="I104" s="51"/>
      <c r="K104" s="145"/>
      <c r="L104" s="145"/>
      <c r="M104" s="145"/>
      <c r="N104" s="145"/>
      <c r="O104" s="18"/>
      <c r="P104" s="147"/>
    </row>
    <row r="105" spans="1:16" s="4" customFormat="1" ht="12.75" customHeight="1" thickBot="1">
      <c r="A105" s="127" t="s">
        <v>37</v>
      </c>
      <c r="B105" s="127" t="s">
        <v>36</v>
      </c>
      <c r="C105" s="130" t="s">
        <v>45</v>
      </c>
      <c r="D105" s="131"/>
      <c r="E105" s="131"/>
      <c r="F105" s="132"/>
      <c r="G105" s="133" t="s">
        <v>89</v>
      </c>
      <c r="H105" s="54"/>
      <c r="I105" s="51"/>
      <c r="K105" s="145"/>
      <c r="L105" s="145"/>
      <c r="M105" s="145"/>
      <c r="N105" s="145"/>
      <c r="O105" s="18"/>
      <c r="P105" s="147"/>
    </row>
    <row r="106" spans="1:16" s="4" customFormat="1" ht="13.5" customHeight="1" thickBot="1">
      <c r="A106" s="128"/>
      <c r="B106" s="128"/>
      <c r="C106" s="21" t="s">
        <v>41</v>
      </c>
      <c r="D106" s="20" t="s">
        <v>42</v>
      </c>
      <c r="E106" s="20" t="s">
        <v>43</v>
      </c>
      <c r="F106" s="20" t="s">
        <v>44</v>
      </c>
      <c r="G106" s="134"/>
      <c r="H106" s="54"/>
      <c r="I106" s="51"/>
      <c r="K106" s="145"/>
      <c r="L106" s="145"/>
      <c r="M106" s="145"/>
      <c r="N106" s="145"/>
      <c r="O106" s="18"/>
      <c r="P106" s="147"/>
    </row>
    <row r="107" spans="1:16" s="4" customFormat="1" ht="39" customHeight="1" thickBot="1">
      <c r="A107" s="129"/>
      <c r="B107" s="129"/>
      <c r="C107" s="43" t="s">
        <v>87</v>
      </c>
      <c r="D107" s="44" t="s">
        <v>47</v>
      </c>
      <c r="E107" s="44" t="s">
        <v>88</v>
      </c>
      <c r="F107" s="44" t="s">
        <v>49</v>
      </c>
      <c r="G107" s="135"/>
      <c r="H107" s="54"/>
      <c r="I107" s="51"/>
      <c r="K107" s="146"/>
      <c r="L107" s="146"/>
      <c r="M107" s="146"/>
      <c r="N107" s="146"/>
      <c r="O107" s="32"/>
      <c r="P107" s="148"/>
    </row>
    <row r="108" spans="1:16" s="4" customFormat="1" ht="25.5">
      <c r="A108" s="8">
        <v>1</v>
      </c>
      <c r="B108" s="9" t="s">
        <v>1</v>
      </c>
      <c r="C108" s="19"/>
      <c r="D108" s="19"/>
      <c r="E108" s="19"/>
      <c r="F108" s="19"/>
      <c r="G108" s="10">
        <f>SUM(C108:D108)</f>
        <v>0</v>
      </c>
      <c r="H108" s="75"/>
      <c r="I108" s="51" t="str">
        <f t="shared" ref="I108:I120" si="22">IF(C108&lt;&gt;0,AND(D108&lt;C108,E108&lt;D108,F108&lt;E108),"")</f>
        <v/>
      </c>
      <c r="K108" s="40" t="str">
        <f>IF(C108&lt;&gt;0,IF(AND(C108&lt;C89),"Preço Ok Coluna (A) Faixa 1","ERRO Preço Coluna (A) Faixa 1"),"Lançar Preço Coluna (A) Faixa 1")</f>
        <v>Lançar Preço Coluna (A) Faixa 1</v>
      </c>
      <c r="L108" s="40" t="str">
        <f>IF(D108&lt;&gt;0,IF(AND(D108&lt;D89),"Preço Ok Coluna (B) Faixa 1","ERRO Preço Coluna (B) Faixa 1"),"Lançar Preço Coluna (B) Faixa 1")</f>
        <v>Lançar Preço Coluna (B) Faixa 1</v>
      </c>
      <c r="M108" s="40" t="str">
        <f>IF(E108&lt;&gt;0,IF(AND(E108&lt;E89),"Preço Ok Coluna (C) Faixa 1","ERRO Preço Coluna (C) Faixa 1"),"Lançar Preço Coluna (C) Faixa 1")</f>
        <v>Lançar Preço Coluna (C) Faixa 1</v>
      </c>
      <c r="N108" s="40" t="str">
        <f>IF(F108&lt;&gt;0,IF(AND(F108&lt;F89),"Preço Ok Coluna (D) Faixa 1","ERRO Preço Coluna (D) Faixa 1"),"Lançar Preço Coluna (D) Faixa 1")</f>
        <v>Lançar Preço Coluna (D) Faixa 1</v>
      </c>
      <c r="O108" s="40"/>
      <c r="P108" s="31" t="str">
        <f>IF(F108&lt;&gt;"",IF(I108=TRUE,"Preços OK na Faixa 1","ERRO Preços na Faixa 1"),"Lançar Preços na Faixa 1")</f>
        <v>Lançar Preços na Faixa 1</v>
      </c>
    </row>
    <row r="109" spans="1:16" s="4" customFormat="1" ht="25.5">
      <c r="A109" s="11">
        <v>2</v>
      </c>
      <c r="B109" s="12" t="s">
        <v>2</v>
      </c>
      <c r="C109" s="19"/>
      <c r="D109" s="19"/>
      <c r="E109" s="19"/>
      <c r="F109" s="19"/>
      <c r="G109" s="10">
        <f t="shared" ref="G109:G120" si="23">SUM(C109:D109)</f>
        <v>0</v>
      </c>
      <c r="H109" s="75"/>
      <c r="I109" s="51" t="str">
        <f t="shared" si="22"/>
        <v/>
      </c>
      <c r="K109" s="40" t="str">
        <f>IF(C109&lt;&gt;0,IF(AND(C109&lt;C90),"Preço Ok Coluna (A) Faixa 1","ERRO Preço Coluna (A) Faixa 1"),"Lançar Preço Coluna (A) Faixa 1")</f>
        <v>Lançar Preço Coluna (A) Faixa 1</v>
      </c>
      <c r="L109" s="40" t="str">
        <f>IF(D109&lt;&gt;0,IF(AND(D109&lt;D90),"Preço Ok Coluna (B) Faixa 1","ERRO Preço Coluna (B) Faixa 1"),"Lançar Preço Coluna (B) Faixa 1")</f>
        <v>Lançar Preço Coluna (B) Faixa 1</v>
      </c>
      <c r="M109" s="40" t="str">
        <f>IF(E109&lt;&gt;0,IF(AND(E109&lt;E90),"Preço Ok Coluna (C) Faixa 1","ERRO Preço Coluna (C) Faixa 1"),"Lançar Preço Coluna (C) Faixa 1")</f>
        <v>Lançar Preço Coluna (C) Faixa 1</v>
      </c>
      <c r="N109" s="40" t="str">
        <f>IF(F109&lt;&gt;0,IF(AND(F109&lt;F90),"Preço Ok Coluna (D) Faixa 1","ERRO Preço Coluna (D) Faixa 1"),"Lançar Preço Coluna (D) Faixa 1")</f>
        <v>Lançar Preço Coluna (D) Faixa 1</v>
      </c>
      <c r="O109" s="33"/>
      <c r="P109" s="31" t="str">
        <f>IF(F109&lt;&gt;"",IF(I109=TRUE,"Preços OK na Faixa 2","ERRO Preços na Faixa 2"),"Lançar Preços na Faixa 2")</f>
        <v>Lançar Preços na Faixa 2</v>
      </c>
    </row>
    <row r="110" spans="1:16" s="4" customFormat="1" ht="25.5">
      <c r="A110" s="11">
        <v>3</v>
      </c>
      <c r="B110" s="12" t="s">
        <v>3</v>
      </c>
      <c r="C110" s="19"/>
      <c r="D110" s="19"/>
      <c r="E110" s="19"/>
      <c r="F110" s="19"/>
      <c r="G110" s="10">
        <f t="shared" si="23"/>
        <v>0</v>
      </c>
      <c r="H110" s="75"/>
      <c r="I110" s="51" t="str">
        <f t="shared" si="22"/>
        <v/>
      </c>
      <c r="K110" s="40" t="str">
        <f t="shared" ref="K110:K120" si="24">IF(C110&lt;&gt;0,IF(AND(C110&lt;C91),"Preço Ok Coluna (A) Faixa 1","ERRO Preço Coluna (A) Faixa 1"),"Lançar Preço Coluna (A) Faixa 1")</f>
        <v>Lançar Preço Coluna (A) Faixa 1</v>
      </c>
      <c r="L110" s="40" t="str">
        <f t="shared" ref="L110:L120" si="25">IF(D110&lt;&gt;0,IF(AND(D110&lt;D91),"Preço Ok Coluna (B) Faixa 1","ERRO Preço Coluna (B) Faixa 1"),"Lançar Preço Coluna (B) Faixa 1")</f>
        <v>Lançar Preço Coluna (B) Faixa 1</v>
      </c>
      <c r="M110" s="40" t="str">
        <f t="shared" ref="M110:M120" si="26">IF(E110&lt;&gt;0,IF(AND(E110&lt;E91),"Preço Ok Coluna (C) Faixa 1","ERRO Preço Coluna (C) Faixa 1"),"Lançar Preço Coluna (C) Faixa 1")</f>
        <v>Lançar Preço Coluna (C) Faixa 1</v>
      </c>
      <c r="N110" s="40" t="str">
        <f t="shared" ref="N110:N120" si="27">IF(F110&lt;&gt;0,IF(AND(F110&lt;F91),"Preço Ok Coluna (D) Faixa 1","ERRO Preço Coluna (D) Faixa 1"),"Lançar Preço Coluna (D) Faixa 1")</f>
        <v>Lançar Preço Coluna (D) Faixa 1</v>
      </c>
      <c r="O110" s="33"/>
      <c r="P110" s="31" t="str">
        <f>IF(F110&lt;&gt;"",IF(I110=TRUE,"Preços OK na Faixa 3","ERRO Preços na Faixa 3"),"Lançar Preços na Faixa 3")</f>
        <v>Lançar Preços na Faixa 3</v>
      </c>
    </row>
    <row r="111" spans="1:16" s="4" customFormat="1" ht="25.5">
      <c r="A111" s="11">
        <v>4</v>
      </c>
      <c r="B111" s="12" t="s">
        <v>4</v>
      </c>
      <c r="C111" s="19"/>
      <c r="D111" s="19"/>
      <c r="E111" s="19"/>
      <c r="F111" s="19"/>
      <c r="G111" s="10">
        <f t="shared" si="23"/>
        <v>0</v>
      </c>
      <c r="H111" s="75"/>
      <c r="I111" s="51" t="str">
        <f t="shared" si="22"/>
        <v/>
      </c>
      <c r="K111" s="40" t="str">
        <f t="shared" si="24"/>
        <v>Lançar Preço Coluna (A) Faixa 1</v>
      </c>
      <c r="L111" s="40" t="str">
        <f t="shared" si="25"/>
        <v>Lançar Preço Coluna (B) Faixa 1</v>
      </c>
      <c r="M111" s="40" t="str">
        <f t="shared" si="26"/>
        <v>Lançar Preço Coluna (C) Faixa 1</v>
      </c>
      <c r="N111" s="40" t="str">
        <f t="shared" si="27"/>
        <v>Lançar Preço Coluna (D) Faixa 1</v>
      </c>
      <c r="O111" s="33"/>
      <c r="P111" s="31" t="str">
        <f>IF(F111&lt;&gt;"",IF(I111=TRUE,"Preços OK na Faixa 4","ERRO Preços na Faixa 4"),"Lançar Preços na Faixa 4")</f>
        <v>Lançar Preços na Faixa 4</v>
      </c>
    </row>
    <row r="112" spans="1:16" s="4" customFormat="1" ht="25.5">
      <c r="A112" s="11">
        <v>5</v>
      </c>
      <c r="B112" s="12" t="s">
        <v>5</v>
      </c>
      <c r="C112" s="19"/>
      <c r="D112" s="19"/>
      <c r="E112" s="19"/>
      <c r="F112" s="19"/>
      <c r="G112" s="10">
        <f t="shared" si="23"/>
        <v>0</v>
      </c>
      <c r="H112" s="75"/>
      <c r="I112" s="51" t="str">
        <f t="shared" si="22"/>
        <v/>
      </c>
      <c r="K112" s="40" t="str">
        <f t="shared" si="24"/>
        <v>Lançar Preço Coluna (A) Faixa 1</v>
      </c>
      <c r="L112" s="40" t="str">
        <f t="shared" si="25"/>
        <v>Lançar Preço Coluna (B) Faixa 1</v>
      </c>
      <c r="M112" s="40" t="str">
        <f t="shared" si="26"/>
        <v>Lançar Preço Coluna (C) Faixa 1</v>
      </c>
      <c r="N112" s="40" t="str">
        <f t="shared" si="27"/>
        <v>Lançar Preço Coluna (D) Faixa 1</v>
      </c>
      <c r="O112" s="33"/>
      <c r="P112" s="31" t="str">
        <f>IF(F112&lt;&gt;"",IF(I112=TRUE,"Preços OK na Faixa 5","ERRO Preços na Faixa 5"),"Lançar Preços na Faixa 5")</f>
        <v>Lançar Preços na Faixa 5</v>
      </c>
    </row>
    <row r="113" spans="1:16" s="4" customFormat="1" ht="25.5">
      <c r="A113" s="11">
        <v>6</v>
      </c>
      <c r="B113" s="12" t="s">
        <v>6</v>
      </c>
      <c r="C113" s="19"/>
      <c r="D113" s="19"/>
      <c r="E113" s="19"/>
      <c r="F113" s="19"/>
      <c r="G113" s="10">
        <f t="shared" si="23"/>
        <v>0</v>
      </c>
      <c r="H113" s="75"/>
      <c r="I113" s="51" t="str">
        <f t="shared" si="22"/>
        <v/>
      </c>
      <c r="K113" s="40" t="str">
        <f t="shared" si="24"/>
        <v>Lançar Preço Coluna (A) Faixa 1</v>
      </c>
      <c r="L113" s="40" t="str">
        <f t="shared" si="25"/>
        <v>Lançar Preço Coluna (B) Faixa 1</v>
      </c>
      <c r="M113" s="40" t="str">
        <f t="shared" si="26"/>
        <v>Lançar Preço Coluna (C) Faixa 1</v>
      </c>
      <c r="N113" s="40" t="str">
        <f t="shared" si="27"/>
        <v>Lançar Preço Coluna (D) Faixa 1</v>
      </c>
      <c r="O113" s="33"/>
      <c r="P113" s="31" t="str">
        <f>IF(F113&lt;&gt;"",IF(I113=TRUE,"Preços OK na Faixa 6","ERRO Preços na Faixa 6"),"Lançar Preços na Faixa 6")</f>
        <v>Lançar Preços na Faixa 6</v>
      </c>
    </row>
    <row r="114" spans="1:16" s="4" customFormat="1" ht="25.5">
      <c r="A114" s="11">
        <v>7</v>
      </c>
      <c r="B114" s="12" t="s">
        <v>7</v>
      </c>
      <c r="C114" s="19"/>
      <c r="D114" s="19"/>
      <c r="E114" s="19"/>
      <c r="F114" s="19"/>
      <c r="G114" s="10">
        <f t="shared" si="23"/>
        <v>0</v>
      </c>
      <c r="H114" s="75"/>
      <c r="I114" s="51" t="str">
        <f t="shared" si="22"/>
        <v/>
      </c>
      <c r="K114" s="40" t="str">
        <f t="shared" si="24"/>
        <v>Lançar Preço Coluna (A) Faixa 1</v>
      </c>
      <c r="L114" s="40" t="str">
        <f t="shared" si="25"/>
        <v>Lançar Preço Coluna (B) Faixa 1</v>
      </c>
      <c r="M114" s="40" t="str">
        <f t="shared" si="26"/>
        <v>Lançar Preço Coluna (C) Faixa 1</v>
      </c>
      <c r="N114" s="40" t="str">
        <f t="shared" si="27"/>
        <v>Lançar Preço Coluna (D) Faixa 1</v>
      </c>
      <c r="O114" s="33"/>
      <c r="P114" s="31" t="str">
        <f>IF(F114&lt;&gt;"",IF(I114=TRUE,"Preços OK na Faixa 7","ERRO Preços na Faixa 7"),"Lançar Preços na Faixa 7")</f>
        <v>Lançar Preços na Faixa 7</v>
      </c>
    </row>
    <row r="115" spans="1:16" s="4" customFormat="1" ht="25.5">
      <c r="A115" s="11">
        <v>8</v>
      </c>
      <c r="B115" s="12" t="s">
        <v>8</v>
      </c>
      <c r="C115" s="19"/>
      <c r="D115" s="19"/>
      <c r="E115" s="19"/>
      <c r="F115" s="19"/>
      <c r="G115" s="10">
        <f t="shared" si="23"/>
        <v>0</v>
      </c>
      <c r="H115" s="75"/>
      <c r="I115" s="51" t="str">
        <f t="shared" si="22"/>
        <v/>
      </c>
      <c r="K115" s="40" t="str">
        <f t="shared" si="24"/>
        <v>Lançar Preço Coluna (A) Faixa 1</v>
      </c>
      <c r="L115" s="40" t="str">
        <f t="shared" si="25"/>
        <v>Lançar Preço Coluna (B) Faixa 1</v>
      </c>
      <c r="M115" s="40" t="str">
        <f t="shared" si="26"/>
        <v>Lançar Preço Coluna (C) Faixa 1</v>
      </c>
      <c r="N115" s="40" t="str">
        <f t="shared" si="27"/>
        <v>Lançar Preço Coluna (D) Faixa 1</v>
      </c>
      <c r="O115" s="33"/>
      <c r="P115" s="31" t="str">
        <f>IF(F115&lt;&gt;"",IF(I115=TRUE,"Preços OK na Faixa 8","ERRO Preços na Faixa 8"),"Lançar Preços na Faixa 8")</f>
        <v>Lançar Preços na Faixa 8</v>
      </c>
    </row>
    <row r="116" spans="1:16" s="4" customFormat="1" ht="25.5">
      <c r="A116" s="11">
        <v>9</v>
      </c>
      <c r="B116" s="12" t="s">
        <v>9</v>
      </c>
      <c r="C116" s="19"/>
      <c r="D116" s="19"/>
      <c r="E116" s="19"/>
      <c r="F116" s="19"/>
      <c r="G116" s="10">
        <f t="shared" si="23"/>
        <v>0</v>
      </c>
      <c r="H116" s="75"/>
      <c r="I116" s="51" t="str">
        <f t="shared" si="22"/>
        <v/>
      </c>
      <c r="K116" s="40" t="str">
        <f t="shared" si="24"/>
        <v>Lançar Preço Coluna (A) Faixa 1</v>
      </c>
      <c r="L116" s="40" t="str">
        <f t="shared" si="25"/>
        <v>Lançar Preço Coluna (B) Faixa 1</v>
      </c>
      <c r="M116" s="40" t="str">
        <f t="shared" si="26"/>
        <v>Lançar Preço Coluna (C) Faixa 1</v>
      </c>
      <c r="N116" s="40" t="str">
        <f t="shared" si="27"/>
        <v>Lançar Preço Coluna (D) Faixa 1</v>
      </c>
      <c r="O116" s="33"/>
      <c r="P116" s="31" t="str">
        <f>IF(F116&lt;&gt;"",IF(I116=TRUE,"Preços OK na Faixa 9","ERRO Preços na Faixa 9"),"Lançar Preços na Faixa 9")</f>
        <v>Lançar Preços na Faixa 9</v>
      </c>
    </row>
    <row r="117" spans="1:16" s="4" customFormat="1" ht="25.5">
      <c r="A117" s="11">
        <v>10</v>
      </c>
      <c r="B117" s="12" t="s">
        <v>10</v>
      </c>
      <c r="C117" s="19"/>
      <c r="D117" s="19"/>
      <c r="E117" s="19"/>
      <c r="F117" s="19"/>
      <c r="G117" s="10">
        <f t="shared" si="23"/>
        <v>0</v>
      </c>
      <c r="H117" s="75"/>
      <c r="I117" s="51" t="str">
        <f t="shared" si="22"/>
        <v/>
      </c>
      <c r="K117" s="40" t="str">
        <f t="shared" si="24"/>
        <v>Lançar Preço Coluna (A) Faixa 1</v>
      </c>
      <c r="L117" s="40" t="str">
        <f t="shared" si="25"/>
        <v>Lançar Preço Coluna (B) Faixa 1</v>
      </c>
      <c r="M117" s="40" t="str">
        <f t="shared" si="26"/>
        <v>Lançar Preço Coluna (C) Faixa 1</v>
      </c>
      <c r="N117" s="40" t="str">
        <f t="shared" si="27"/>
        <v>Lançar Preço Coluna (D) Faixa 1</v>
      </c>
      <c r="O117" s="33"/>
      <c r="P117" s="31" t="str">
        <f>IF(F117&lt;&gt;"",IF(I117=TRUE,"Preços OK na Faixa 10","ERRO Preços na Faixa 10"),"Lançar Preços na Faixa 10")</f>
        <v>Lançar Preços na Faixa 10</v>
      </c>
    </row>
    <row r="118" spans="1:16" s="4" customFormat="1" ht="25.5">
      <c r="A118" s="11">
        <v>11</v>
      </c>
      <c r="B118" s="12" t="s">
        <v>11</v>
      </c>
      <c r="C118" s="19"/>
      <c r="D118" s="19"/>
      <c r="E118" s="19"/>
      <c r="F118" s="19"/>
      <c r="G118" s="10">
        <f t="shared" si="23"/>
        <v>0</v>
      </c>
      <c r="H118" s="75"/>
      <c r="I118" s="51" t="str">
        <f t="shared" si="22"/>
        <v/>
      </c>
      <c r="K118" s="40" t="str">
        <f t="shared" si="24"/>
        <v>Lançar Preço Coluna (A) Faixa 1</v>
      </c>
      <c r="L118" s="40" t="str">
        <f t="shared" si="25"/>
        <v>Lançar Preço Coluna (B) Faixa 1</v>
      </c>
      <c r="M118" s="40" t="str">
        <f t="shared" si="26"/>
        <v>Lançar Preço Coluna (C) Faixa 1</v>
      </c>
      <c r="N118" s="40" t="str">
        <f t="shared" si="27"/>
        <v>Lançar Preço Coluna (D) Faixa 1</v>
      </c>
      <c r="O118" s="33"/>
      <c r="P118" s="31" t="str">
        <f>IF(F118&lt;&gt;"",IF(I118=TRUE,"Preços OK na Faixa 11","ERRO Preços na Faixa 11"),"Lançar Preços na Faixa 11")</f>
        <v>Lançar Preços na Faixa 11</v>
      </c>
    </row>
    <row r="119" spans="1:16" s="4" customFormat="1" ht="25.5">
      <c r="A119" s="11">
        <v>12</v>
      </c>
      <c r="B119" s="12" t="s">
        <v>12</v>
      </c>
      <c r="C119" s="19"/>
      <c r="D119" s="19"/>
      <c r="E119" s="19"/>
      <c r="F119" s="19"/>
      <c r="G119" s="10">
        <f t="shared" si="23"/>
        <v>0</v>
      </c>
      <c r="H119" s="75"/>
      <c r="I119" s="51" t="str">
        <f t="shared" si="22"/>
        <v/>
      </c>
      <c r="K119" s="40" t="str">
        <f t="shared" si="24"/>
        <v>Lançar Preço Coluna (A) Faixa 1</v>
      </c>
      <c r="L119" s="40" t="str">
        <f t="shared" si="25"/>
        <v>Lançar Preço Coluna (B) Faixa 1</v>
      </c>
      <c r="M119" s="40" t="str">
        <f t="shared" si="26"/>
        <v>Lançar Preço Coluna (C) Faixa 1</v>
      </c>
      <c r="N119" s="40" t="str">
        <f t="shared" si="27"/>
        <v>Lançar Preço Coluna (D) Faixa 1</v>
      </c>
      <c r="O119" s="33"/>
      <c r="P119" s="36" t="str">
        <f>IF(F119&lt;&gt;"",IF(I119=TRUE,"Preços OK na Faixa 12","ERRO Preços na Faixa 12"),"Lançar Preços na Faixa 12")</f>
        <v>Lançar Preços na Faixa 12</v>
      </c>
    </row>
    <row r="120" spans="1:16" s="4" customFormat="1" ht="26.25" thickBot="1">
      <c r="A120" s="46">
        <v>13</v>
      </c>
      <c r="B120" s="47" t="s">
        <v>13</v>
      </c>
      <c r="C120" s="48"/>
      <c r="D120" s="48"/>
      <c r="E120" s="48"/>
      <c r="F120" s="48"/>
      <c r="G120" s="49">
        <f t="shared" si="23"/>
        <v>0</v>
      </c>
      <c r="H120" s="75">
        <f>SUM(G108:G120)</f>
        <v>0</v>
      </c>
      <c r="I120" s="51" t="str">
        <f t="shared" si="22"/>
        <v/>
      </c>
      <c r="K120" s="40" t="str">
        <f t="shared" si="24"/>
        <v>Lançar Preço Coluna (A) Faixa 1</v>
      </c>
      <c r="L120" s="40" t="str">
        <f t="shared" si="25"/>
        <v>Lançar Preço Coluna (B) Faixa 1</v>
      </c>
      <c r="M120" s="40" t="str">
        <f t="shared" si="26"/>
        <v>Lançar Preço Coluna (C) Faixa 1</v>
      </c>
      <c r="N120" s="40" t="str">
        <f t="shared" si="27"/>
        <v>Lançar Preço Coluna (D) Faixa 1</v>
      </c>
      <c r="O120" s="39"/>
      <c r="P120" s="36" t="str">
        <f>IF(F120&lt;&gt;"",IF(I120=TRUE,"Preços OK na Faixa 13","ERRO Preços na Faixa 13"),"Lançar Preços na Faixa 13")</f>
        <v>Lançar Preços na Faixa 13</v>
      </c>
    </row>
    <row r="121" spans="1:16" s="4" customFormat="1" ht="21.75" customHeight="1" thickBot="1">
      <c r="A121" s="6"/>
      <c r="H121" s="74"/>
      <c r="I121" s="51"/>
      <c r="K121" s="35"/>
      <c r="L121" s="35"/>
      <c r="M121" s="35"/>
      <c r="N121" s="35"/>
      <c r="O121" s="35"/>
      <c r="P121" s="42"/>
    </row>
    <row r="122" spans="1:16" s="60" customFormat="1" ht="30.75" customHeight="1" thickBot="1">
      <c r="A122" s="164" t="s">
        <v>19</v>
      </c>
      <c r="B122" s="165"/>
      <c r="C122" s="165"/>
      <c r="D122" s="165"/>
      <c r="E122" s="166"/>
      <c r="F122" s="166"/>
      <c r="G122" s="167"/>
      <c r="H122" s="58"/>
      <c r="I122" s="59"/>
      <c r="K122" s="145" t="s">
        <v>50</v>
      </c>
      <c r="L122" s="145"/>
      <c r="M122" s="145"/>
      <c r="N122" s="145"/>
      <c r="O122" s="61"/>
      <c r="P122" s="147" t="s">
        <v>51</v>
      </c>
    </row>
    <row r="123" spans="1:16" s="4" customFormat="1" ht="57" customHeight="1" thickBot="1">
      <c r="A123" s="156" t="s">
        <v>212</v>
      </c>
      <c r="B123" s="157"/>
      <c r="C123" s="157"/>
      <c r="D123" s="157"/>
      <c r="E123" s="157"/>
      <c r="F123" s="157"/>
      <c r="G123" s="158"/>
      <c r="H123" s="53"/>
      <c r="I123" s="51"/>
      <c r="K123" s="145"/>
      <c r="L123" s="145"/>
      <c r="M123" s="145"/>
      <c r="N123" s="145"/>
      <c r="O123" s="18"/>
      <c r="P123" s="147"/>
    </row>
    <row r="124" spans="1:16" s="4" customFormat="1" ht="12.75" customHeight="1" thickBot="1">
      <c r="A124" s="127" t="s">
        <v>37</v>
      </c>
      <c r="B124" s="127" t="s">
        <v>36</v>
      </c>
      <c r="C124" s="130" t="s">
        <v>45</v>
      </c>
      <c r="D124" s="131"/>
      <c r="E124" s="131"/>
      <c r="F124" s="132"/>
      <c r="G124" s="133" t="s">
        <v>89</v>
      </c>
      <c r="H124" s="54"/>
      <c r="I124" s="51"/>
      <c r="K124" s="145"/>
      <c r="L124" s="145"/>
      <c r="M124" s="145"/>
      <c r="N124" s="145"/>
      <c r="O124" s="18"/>
      <c r="P124" s="147"/>
    </row>
    <row r="125" spans="1:16" s="4" customFormat="1" ht="13.5" customHeight="1" thickBot="1">
      <c r="A125" s="128"/>
      <c r="B125" s="128"/>
      <c r="C125" s="21" t="s">
        <v>41</v>
      </c>
      <c r="D125" s="20" t="s">
        <v>42</v>
      </c>
      <c r="E125" s="20" t="s">
        <v>43</v>
      </c>
      <c r="F125" s="20" t="s">
        <v>44</v>
      </c>
      <c r="G125" s="134"/>
      <c r="H125" s="54"/>
      <c r="I125" s="51"/>
      <c r="K125" s="145"/>
      <c r="L125" s="145"/>
      <c r="M125" s="145"/>
      <c r="N125" s="145"/>
      <c r="O125" s="18"/>
      <c r="P125" s="147"/>
    </row>
    <row r="126" spans="1:16" s="4" customFormat="1" ht="39" customHeight="1" thickBot="1">
      <c r="A126" s="129"/>
      <c r="B126" s="129"/>
      <c r="C126" s="43" t="s">
        <v>87</v>
      </c>
      <c r="D126" s="44" t="s">
        <v>47</v>
      </c>
      <c r="E126" s="44" t="s">
        <v>88</v>
      </c>
      <c r="F126" s="44" t="s">
        <v>49</v>
      </c>
      <c r="G126" s="135"/>
      <c r="H126" s="54"/>
      <c r="I126" s="51"/>
      <c r="K126" s="146"/>
      <c r="L126" s="146"/>
      <c r="M126" s="146"/>
      <c r="N126" s="146"/>
      <c r="O126" s="32"/>
      <c r="P126" s="148"/>
    </row>
    <row r="127" spans="1:16" s="4" customFormat="1" ht="25.5">
      <c r="A127" s="8">
        <v>1</v>
      </c>
      <c r="B127" s="9" t="s">
        <v>1</v>
      </c>
      <c r="C127" s="19"/>
      <c r="D127" s="19"/>
      <c r="E127" s="19"/>
      <c r="F127" s="19"/>
      <c r="G127" s="10">
        <f>SUM(C127:D127)</f>
        <v>0</v>
      </c>
      <c r="H127" s="75"/>
      <c r="I127" s="51" t="str">
        <f t="shared" ref="I127:I139" si="28">IF(C127&lt;&gt;0,AND(D127&lt;C127,E127&lt;D127,F127&lt;E127),"")</f>
        <v/>
      </c>
      <c r="K127" s="40" t="str">
        <f>IF(C127&lt;&gt;0,IF(AND(C127&lt;C108),"Preço Ok Coluna (A) Faixa 1","ERRO Preço Coluna (A) Faixa 1"),"Lançar Preço Coluna (A) Faixa 1")</f>
        <v>Lançar Preço Coluna (A) Faixa 1</v>
      </c>
      <c r="L127" s="40" t="str">
        <f>IF(D127&lt;&gt;0,IF(AND(D127&lt;D108),"Preço Ok Coluna (B) Faixa 1","ERRO Preço Coluna (B) Faixa 1"),"Lançar Preço Coluna (B) Faixa 1")</f>
        <v>Lançar Preço Coluna (B) Faixa 1</v>
      </c>
      <c r="M127" s="40" t="str">
        <f>IF(E127&lt;&gt;0,IF(AND(E127&lt;E108),"Preço Ok Coluna (C) Faixa 1","ERRO Preço Coluna (C) Faixa 1"),"Lançar Preço Coluna (C) Faixa 1")</f>
        <v>Lançar Preço Coluna (C) Faixa 1</v>
      </c>
      <c r="N127" s="40" t="str">
        <f>IF(F127&lt;&gt;0,IF(AND(F127&lt;F108),"Preço Ok Coluna (D) Faixa 1","ERRO Preço Coluna (D) Faixa 1"),"Lançar Preço Coluna (D) Faixa 1")</f>
        <v>Lançar Preço Coluna (D) Faixa 1</v>
      </c>
      <c r="O127" s="40"/>
      <c r="P127" s="31" t="str">
        <f>IF(F127&lt;&gt;"",IF(I127=TRUE,"Preços OK na Faixa 1","ERRO Preços na Faixa 1"),"Lançar Preços na Faixa 1")</f>
        <v>Lançar Preços na Faixa 1</v>
      </c>
    </row>
    <row r="128" spans="1:16" s="4" customFormat="1" ht="25.5">
      <c r="A128" s="11">
        <v>2</v>
      </c>
      <c r="B128" s="12" t="s">
        <v>2</v>
      </c>
      <c r="C128" s="19"/>
      <c r="D128" s="19"/>
      <c r="E128" s="19"/>
      <c r="F128" s="19"/>
      <c r="G128" s="10">
        <f t="shared" ref="G128:G139" si="29">SUM(C128:D128)</f>
        <v>0</v>
      </c>
      <c r="H128" s="75"/>
      <c r="I128" s="51" t="str">
        <f t="shared" si="28"/>
        <v/>
      </c>
      <c r="K128" s="40" t="str">
        <f>IF(C128&lt;&gt;0,IF(AND(C128&lt;C109),"Preço Ok Coluna (A) Faixa 1","ERRO Preço Coluna (A) Faixa 1"),"Lançar Preço Coluna (A) Faixa 1")</f>
        <v>Lançar Preço Coluna (A) Faixa 1</v>
      </c>
      <c r="L128" s="40" t="str">
        <f>IF(D128&lt;&gt;0,IF(AND(D128&lt;D109),"Preço Ok Coluna (B) Faixa 1","ERRO Preço Coluna (B) Faixa 1"),"Lançar Preço Coluna (B) Faixa 1")</f>
        <v>Lançar Preço Coluna (B) Faixa 1</v>
      </c>
      <c r="M128" s="40" t="str">
        <f>IF(E128&lt;&gt;0,IF(AND(E128&lt;E109),"Preço Ok Coluna (C) Faixa 1","ERRO Preço Coluna (C) Faixa 1"),"Lançar Preço Coluna (C) Faixa 1")</f>
        <v>Lançar Preço Coluna (C) Faixa 1</v>
      </c>
      <c r="N128" s="40" t="str">
        <f>IF(F128&lt;&gt;0,IF(AND(F128&lt;F109),"Preço Ok Coluna (D) Faixa 1","ERRO Preço Coluna (D) Faixa 1"),"Lançar Preço Coluna (D) Faixa 1")</f>
        <v>Lançar Preço Coluna (D) Faixa 1</v>
      </c>
      <c r="O128" s="33"/>
      <c r="P128" s="31" t="str">
        <f>IF(F128&lt;&gt;"",IF(I128=TRUE,"Preços OK na Faixa 2","ERRO Preços na Faixa 2"),"Lançar Preços na Faixa 2")</f>
        <v>Lançar Preços na Faixa 2</v>
      </c>
    </row>
    <row r="129" spans="1:16" s="4" customFormat="1" ht="25.5">
      <c r="A129" s="11">
        <v>3</v>
      </c>
      <c r="B129" s="12" t="s">
        <v>3</v>
      </c>
      <c r="C129" s="19"/>
      <c r="D129" s="19"/>
      <c r="E129" s="19"/>
      <c r="F129" s="19"/>
      <c r="G129" s="10">
        <f t="shared" si="29"/>
        <v>0</v>
      </c>
      <c r="H129" s="75"/>
      <c r="I129" s="51" t="str">
        <f t="shared" si="28"/>
        <v/>
      </c>
      <c r="K129" s="40" t="str">
        <f t="shared" ref="K129:K139" si="30">IF(C129&lt;&gt;0,IF(AND(C129&lt;C110),"Preço Ok Coluna (A) Faixa 1","ERRO Preço Coluna (A) Faixa 1"),"Lançar Preço Coluna (A) Faixa 1")</f>
        <v>Lançar Preço Coluna (A) Faixa 1</v>
      </c>
      <c r="L129" s="40" t="str">
        <f t="shared" ref="L129:L139" si="31">IF(D129&lt;&gt;0,IF(AND(D129&lt;D110),"Preço Ok Coluna (B) Faixa 1","ERRO Preço Coluna (B) Faixa 1"),"Lançar Preço Coluna (B) Faixa 1")</f>
        <v>Lançar Preço Coluna (B) Faixa 1</v>
      </c>
      <c r="M129" s="40" t="str">
        <f t="shared" ref="M129:M139" si="32">IF(E129&lt;&gt;0,IF(AND(E129&lt;E110),"Preço Ok Coluna (C) Faixa 1","ERRO Preço Coluna (C) Faixa 1"),"Lançar Preço Coluna (C) Faixa 1")</f>
        <v>Lançar Preço Coluna (C) Faixa 1</v>
      </c>
      <c r="N129" s="40" t="str">
        <f t="shared" ref="N129:N139" si="33">IF(F129&lt;&gt;0,IF(AND(F129&lt;F110),"Preço Ok Coluna (D) Faixa 1","ERRO Preço Coluna (D) Faixa 1"),"Lançar Preço Coluna (D) Faixa 1")</f>
        <v>Lançar Preço Coluna (D) Faixa 1</v>
      </c>
      <c r="O129" s="33"/>
      <c r="P129" s="31" t="str">
        <f>IF(F129&lt;&gt;"",IF(I129=TRUE,"Preços OK na Faixa 3","ERRO Preços na Faixa 3"),"Lançar Preços na Faixa 3")</f>
        <v>Lançar Preços na Faixa 3</v>
      </c>
    </row>
    <row r="130" spans="1:16" s="4" customFormat="1" ht="25.5">
      <c r="A130" s="11">
        <v>4</v>
      </c>
      <c r="B130" s="12" t="s">
        <v>4</v>
      </c>
      <c r="C130" s="19"/>
      <c r="D130" s="19"/>
      <c r="E130" s="19"/>
      <c r="F130" s="19"/>
      <c r="G130" s="10">
        <f t="shared" si="29"/>
        <v>0</v>
      </c>
      <c r="H130" s="75"/>
      <c r="I130" s="51" t="str">
        <f t="shared" si="28"/>
        <v/>
      </c>
      <c r="K130" s="40" t="str">
        <f t="shared" si="30"/>
        <v>Lançar Preço Coluna (A) Faixa 1</v>
      </c>
      <c r="L130" s="40" t="str">
        <f t="shared" si="31"/>
        <v>Lançar Preço Coluna (B) Faixa 1</v>
      </c>
      <c r="M130" s="40" t="str">
        <f t="shared" si="32"/>
        <v>Lançar Preço Coluna (C) Faixa 1</v>
      </c>
      <c r="N130" s="40" t="str">
        <f t="shared" si="33"/>
        <v>Lançar Preço Coluna (D) Faixa 1</v>
      </c>
      <c r="O130" s="33"/>
      <c r="P130" s="31" t="str">
        <f>IF(F130&lt;&gt;"",IF(I130=TRUE,"Preços OK na Faixa 4","ERRO Preços na Faixa 4"),"Lançar Preços na Faixa 4")</f>
        <v>Lançar Preços na Faixa 4</v>
      </c>
    </row>
    <row r="131" spans="1:16" s="4" customFormat="1" ht="25.5">
      <c r="A131" s="11">
        <v>5</v>
      </c>
      <c r="B131" s="12" t="s">
        <v>5</v>
      </c>
      <c r="C131" s="19"/>
      <c r="D131" s="19"/>
      <c r="E131" s="19"/>
      <c r="F131" s="19"/>
      <c r="G131" s="10">
        <f t="shared" si="29"/>
        <v>0</v>
      </c>
      <c r="H131" s="75"/>
      <c r="I131" s="51" t="str">
        <f t="shared" si="28"/>
        <v/>
      </c>
      <c r="K131" s="40" t="str">
        <f t="shared" si="30"/>
        <v>Lançar Preço Coluna (A) Faixa 1</v>
      </c>
      <c r="L131" s="40" t="str">
        <f t="shared" si="31"/>
        <v>Lançar Preço Coluna (B) Faixa 1</v>
      </c>
      <c r="M131" s="40" t="str">
        <f t="shared" si="32"/>
        <v>Lançar Preço Coluna (C) Faixa 1</v>
      </c>
      <c r="N131" s="40" t="str">
        <f t="shared" si="33"/>
        <v>Lançar Preço Coluna (D) Faixa 1</v>
      </c>
      <c r="O131" s="33"/>
      <c r="P131" s="31" t="str">
        <f>IF(F131&lt;&gt;"",IF(I131=TRUE,"Preços OK na Faixa 5","ERRO Preços na Faixa 5"),"Lançar Preços na Faixa 5")</f>
        <v>Lançar Preços na Faixa 5</v>
      </c>
    </row>
    <row r="132" spans="1:16" s="4" customFormat="1" ht="25.5">
      <c r="A132" s="11">
        <v>6</v>
      </c>
      <c r="B132" s="12" t="s">
        <v>6</v>
      </c>
      <c r="C132" s="19"/>
      <c r="D132" s="19"/>
      <c r="E132" s="19"/>
      <c r="F132" s="19"/>
      <c r="G132" s="10">
        <f t="shared" si="29"/>
        <v>0</v>
      </c>
      <c r="H132" s="75"/>
      <c r="I132" s="51" t="str">
        <f t="shared" si="28"/>
        <v/>
      </c>
      <c r="K132" s="40" t="str">
        <f t="shared" si="30"/>
        <v>Lançar Preço Coluna (A) Faixa 1</v>
      </c>
      <c r="L132" s="40" t="str">
        <f t="shared" si="31"/>
        <v>Lançar Preço Coluna (B) Faixa 1</v>
      </c>
      <c r="M132" s="40" t="str">
        <f t="shared" si="32"/>
        <v>Lançar Preço Coluna (C) Faixa 1</v>
      </c>
      <c r="N132" s="40" t="str">
        <f t="shared" si="33"/>
        <v>Lançar Preço Coluna (D) Faixa 1</v>
      </c>
      <c r="O132" s="33"/>
      <c r="P132" s="31" t="str">
        <f>IF(F132&lt;&gt;"",IF(I132=TRUE,"Preços OK na Faixa 6","ERRO Preços na Faixa 6"),"Lançar Preços na Faixa 6")</f>
        <v>Lançar Preços na Faixa 6</v>
      </c>
    </row>
    <row r="133" spans="1:16" s="4" customFormat="1" ht="25.5">
      <c r="A133" s="11">
        <v>7</v>
      </c>
      <c r="B133" s="12" t="s">
        <v>7</v>
      </c>
      <c r="C133" s="19"/>
      <c r="D133" s="19"/>
      <c r="E133" s="19"/>
      <c r="F133" s="19"/>
      <c r="G133" s="10">
        <f t="shared" si="29"/>
        <v>0</v>
      </c>
      <c r="H133" s="75"/>
      <c r="I133" s="51" t="str">
        <f t="shared" si="28"/>
        <v/>
      </c>
      <c r="K133" s="40" t="str">
        <f t="shared" si="30"/>
        <v>Lançar Preço Coluna (A) Faixa 1</v>
      </c>
      <c r="L133" s="40" t="str">
        <f t="shared" si="31"/>
        <v>Lançar Preço Coluna (B) Faixa 1</v>
      </c>
      <c r="M133" s="40" t="str">
        <f t="shared" si="32"/>
        <v>Lançar Preço Coluna (C) Faixa 1</v>
      </c>
      <c r="N133" s="40" t="str">
        <f t="shared" si="33"/>
        <v>Lançar Preço Coluna (D) Faixa 1</v>
      </c>
      <c r="O133" s="33"/>
      <c r="P133" s="31" t="str">
        <f>IF(F133&lt;&gt;"",IF(I133=TRUE,"Preços OK na Faixa 7","ERRO Preços na Faixa 7"),"Lançar Preços na Faixa 7")</f>
        <v>Lançar Preços na Faixa 7</v>
      </c>
    </row>
    <row r="134" spans="1:16" s="4" customFormat="1" ht="25.5">
      <c r="A134" s="11">
        <v>8</v>
      </c>
      <c r="B134" s="12" t="s">
        <v>8</v>
      </c>
      <c r="C134" s="19"/>
      <c r="D134" s="19"/>
      <c r="E134" s="19"/>
      <c r="F134" s="19"/>
      <c r="G134" s="10">
        <f t="shared" si="29"/>
        <v>0</v>
      </c>
      <c r="H134" s="75"/>
      <c r="I134" s="51" t="str">
        <f t="shared" si="28"/>
        <v/>
      </c>
      <c r="K134" s="40" t="str">
        <f t="shared" si="30"/>
        <v>Lançar Preço Coluna (A) Faixa 1</v>
      </c>
      <c r="L134" s="40" t="str">
        <f t="shared" si="31"/>
        <v>Lançar Preço Coluna (B) Faixa 1</v>
      </c>
      <c r="M134" s="40" t="str">
        <f t="shared" si="32"/>
        <v>Lançar Preço Coluna (C) Faixa 1</v>
      </c>
      <c r="N134" s="40" t="str">
        <f t="shared" si="33"/>
        <v>Lançar Preço Coluna (D) Faixa 1</v>
      </c>
      <c r="O134" s="33"/>
      <c r="P134" s="31" t="str">
        <f>IF(F134&lt;&gt;"",IF(I134=TRUE,"Preços OK na Faixa 8","ERRO Preços na Faixa 8"),"Lançar Preços na Faixa 8")</f>
        <v>Lançar Preços na Faixa 8</v>
      </c>
    </row>
    <row r="135" spans="1:16" s="4" customFormat="1" ht="25.5">
      <c r="A135" s="11">
        <v>9</v>
      </c>
      <c r="B135" s="12" t="s">
        <v>9</v>
      </c>
      <c r="C135" s="19"/>
      <c r="D135" s="19"/>
      <c r="E135" s="19"/>
      <c r="F135" s="19"/>
      <c r="G135" s="10">
        <f t="shared" si="29"/>
        <v>0</v>
      </c>
      <c r="H135" s="75"/>
      <c r="I135" s="51" t="str">
        <f t="shared" si="28"/>
        <v/>
      </c>
      <c r="K135" s="40" t="str">
        <f t="shared" si="30"/>
        <v>Lançar Preço Coluna (A) Faixa 1</v>
      </c>
      <c r="L135" s="40" t="str">
        <f t="shared" si="31"/>
        <v>Lançar Preço Coluna (B) Faixa 1</v>
      </c>
      <c r="M135" s="40" t="str">
        <f t="shared" si="32"/>
        <v>Lançar Preço Coluna (C) Faixa 1</v>
      </c>
      <c r="N135" s="40" t="str">
        <f t="shared" si="33"/>
        <v>Lançar Preço Coluna (D) Faixa 1</v>
      </c>
      <c r="O135" s="33"/>
      <c r="P135" s="31" t="str">
        <f>IF(F135&lt;&gt;"",IF(I135=TRUE,"Preços OK na Faixa 9","ERRO Preços na Faixa 9"),"Lançar Preços na Faixa 9")</f>
        <v>Lançar Preços na Faixa 9</v>
      </c>
    </row>
    <row r="136" spans="1:16" s="4" customFormat="1" ht="25.5">
      <c r="A136" s="11">
        <v>10</v>
      </c>
      <c r="B136" s="12" t="s">
        <v>10</v>
      </c>
      <c r="C136" s="19"/>
      <c r="D136" s="19"/>
      <c r="E136" s="19"/>
      <c r="F136" s="19"/>
      <c r="G136" s="10">
        <f t="shared" si="29"/>
        <v>0</v>
      </c>
      <c r="H136" s="75"/>
      <c r="I136" s="51" t="str">
        <f t="shared" si="28"/>
        <v/>
      </c>
      <c r="K136" s="40" t="str">
        <f t="shared" si="30"/>
        <v>Lançar Preço Coluna (A) Faixa 1</v>
      </c>
      <c r="L136" s="40" t="str">
        <f t="shared" si="31"/>
        <v>Lançar Preço Coluna (B) Faixa 1</v>
      </c>
      <c r="M136" s="40" t="str">
        <f t="shared" si="32"/>
        <v>Lançar Preço Coluna (C) Faixa 1</v>
      </c>
      <c r="N136" s="40" t="str">
        <f t="shared" si="33"/>
        <v>Lançar Preço Coluna (D) Faixa 1</v>
      </c>
      <c r="O136" s="33"/>
      <c r="P136" s="31" t="str">
        <f>IF(F136&lt;&gt;"",IF(I136=TRUE,"Preços OK na Faixa 10","ERRO Preços na Faixa 10"),"Lançar Preços na Faixa 10")</f>
        <v>Lançar Preços na Faixa 10</v>
      </c>
    </row>
    <row r="137" spans="1:16" s="4" customFormat="1" ht="25.5">
      <c r="A137" s="11">
        <v>11</v>
      </c>
      <c r="B137" s="12" t="s">
        <v>11</v>
      </c>
      <c r="C137" s="19"/>
      <c r="D137" s="19"/>
      <c r="E137" s="19"/>
      <c r="F137" s="19"/>
      <c r="G137" s="10">
        <f t="shared" si="29"/>
        <v>0</v>
      </c>
      <c r="H137" s="75"/>
      <c r="I137" s="51" t="str">
        <f t="shared" si="28"/>
        <v/>
      </c>
      <c r="K137" s="40" t="str">
        <f t="shared" si="30"/>
        <v>Lançar Preço Coluna (A) Faixa 1</v>
      </c>
      <c r="L137" s="40" t="str">
        <f t="shared" si="31"/>
        <v>Lançar Preço Coluna (B) Faixa 1</v>
      </c>
      <c r="M137" s="40" t="str">
        <f t="shared" si="32"/>
        <v>Lançar Preço Coluna (C) Faixa 1</v>
      </c>
      <c r="N137" s="40" t="str">
        <f t="shared" si="33"/>
        <v>Lançar Preço Coluna (D) Faixa 1</v>
      </c>
      <c r="O137" s="33"/>
      <c r="P137" s="31" t="str">
        <f>IF(F137&lt;&gt;"",IF(I137=TRUE,"Preços OK na Faixa 11","ERRO Preços na Faixa 11"),"Lançar Preços na Faixa 11")</f>
        <v>Lançar Preços na Faixa 11</v>
      </c>
    </row>
    <row r="138" spans="1:16" s="4" customFormat="1" ht="25.5">
      <c r="A138" s="11">
        <v>12</v>
      </c>
      <c r="B138" s="12" t="s">
        <v>12</v>
      </c>
      <c r="C138" s="19"/>
      <c r="D138" s="19"/>
      <c r="E138" s="19"/>
      <c r="F138" s="19"/>
      <c r="G138" s="10">
        <f t="shared" si="29"/>
        <v>0</v>
      </c>
      <c r="H138" s="75"/>
      <c r="I138" s="51" t="str">
        <f t="shared" si="28"/>
        <v/>
      </c>
      <c r="K138" s="40" t="str">
        <f t="shared" si="30"/>
        <v>Lançar Preço Coluna (A) Faixa 1</v>
      </c>
      <c r="L138" s="40" t="str">
        <f t="shared" si="31"/>
        <v>Lançar Preço Coluna (B) Faixa 1</v>
      </c>
      <c r="M138" s="40" t="str">
        <f t="shared" si="32"/>
        <v>Lançar Preço Coluna (C) Faixa 1</v>
      </c>
      <c r="N138" s="40" t="str">
        <f t="shared" si="33"/>
        <v>Lançar Preço Coluna (D) Faixa 1</v>
      </c>
      <c r="O138" s="33"/>
      <c r="P138" s="36" t="str">
        <f>IF(F138&lt;&gt;"",IF(I138=TRUE,"Preços OK na Faixa 12","ERRO Preços na Faixa 12"),"Lançar Preços na Faixa 12")</f>
        <v>Lançar Preços na Faixa 12</v>
      </c>
    </row>
    <row r="139" spans="1:16" s="4" customFormat="1" ht="26.25" thickBot="1">
      <c r="A139" s="46">
        <v>13</v>
      </c>
      <c r="B139" s="47" t="s">
        <v>13</v>
      </c>
      <c r="C139" s="48"/>
      <c r="D139" s="48"/>
      <c r="E139" s="48"/>
      <c r="F139" s="48"/>
      <c r="G139" s="49">
        <f t="shared" si="29"/>
        <v>0</v>
      </c>
      <c r="H139" s="75">
        <f>SUM(G127:G139)</f>
        <v>0</v>
      </c>
      <c r="I139" s="51" t="str">
        <f t="shared" si="28"/>
        <v/>
      </c>
      <c r="K139" s="40" t="str">
        <f t="shared" si="30"/>
        <v>Lançar Preço Coluna (A) Faixa 1</v>
      </c>
      <c r="L139" s="40" t="str">
        <f t="shared" si="31"/>
        <v>Lançar Preço Coluna (B) Faixa 1</v>
      </c>
      <c r="M139" s="40" t="str">
        <f t="shared" si="32"/>
        <v>Lançar Preço Coluna (C) Faixa 1</v>
      </c>
      <c r="N139" s="40" t="str">
        <f t="shared" si="33"/>
        <v>Lançar Preço Coluna (D) Faixa 1</v>
      </c>
      <c r="O139" s="39"/>
      <c r="P139" s="36" t="str">
        <f>IF(F139&lt;&gt;"",IF(I139=TRUE,"Preços OK na Faixa 13","ERRO Preços na Faixa 13"),"Lançar Preços na Faixa 13")</f>
        <v>Lançar Preços na Faixa 13</v>
      </c>
    </row>
    <row r="140" spans="1:16" s="4" customFormat="1" ht="21.75" customHeight="1" thickBot="1">
      <c r="A140" s="6"/>
      <c r="H140" s="74"/>
      <c r="I140" s="51"/>
      <c r="K140" s="35"/>
      <c r="L140" s="35"/>
      <c r="M140" s="35"/>
      <c r="N140" s="35"/>
      <c r="O140" s="35"/>
      <c r="P140" s="42"/>
    </row>
    <row r="141" spans="1:16" s="60" customFormat="1" ht="30.75" customHeight="1" thickBot="1">
      <c r="A141" s="164" t="s">
        <v>20</v>
      </c>
      <c r="B141" s="165"/>
      <c r="C141" s="165"/>
      <c r="D141" s="165"/>
      <c r="E141" s="166"/>
      <c r="F141" s="166"/>
      <c r="G141" s="167"/>
      <c r="H141" s="58"/>
      <c r="I141" s="59"/>
      <c r="K141" s="145" t="s">
        <v>50</v>
      </c>
      <c r="L141" s="145"/>
      <c r="M141" s="145"/>
      <c r="N141" s="145"/>
      <c r="O141" s="61"/>
      <c r="P141" s="147" t="s">
        <v>51</v>
      </c>
    </row>
    <row r="142" spans="1:16" s="4" customFormat="1" ht="57" customHeight="1" thickBot="1">
      <c r="A142" s="156" t="s">
        <v>213</v>
      </c>
      <c r="B142" s="157"/>
      <c r="C142" s="157"/>
      <c r="D142" s="157"/>
      <c r="E142" s="157"/>
      <c r="F142" s="157"/>
      <c r="G142" s="158"/>
      <c r="H142" s="53"/>
      <c r="I142" s="51"/>
      <c r="K142" s="145"/>
      <c r="L142" s="145"/>
      <c r="M142" s="145"/>
      <c r="N142" s="145"/>
      <c r="O142" s="18"/>
      <c r="P142" s="147"/>
    </row>
    <row r="143" spans="1:16" s="4" customFormat="1" ht="12.75" customHeight="1" thickBot="1">
      <c r="A143" s="127" t="s">
        <v>37</v>
      </c>
      <c r="B143" s="127" t="s">
        <v>36</v>
      </c>
      <c r="C143" s="130" t="s">
        <v>45</v>
      </c>
      <c r="D143" s="131"/>
      <c r="E143" s="131"/>
      <c r="F143" s="132"/>
      <c r="G143" s="133" t="s">
        <v>89</v>
      </c>
      <c r="H143" s="54"/>
      <c r="I143" s="51"/>
      <c r="K143" s="145"/>
      <c r="L143" s="145"/>
      <c r="M143" s="145"/>
      <c r="N143" s="145"/>
      <c r="O143" s="18"/>
      <c r="P143" s="147"/>
    </row>
    <row r="144" spans="1:16" s="4" customFormat="1" ht="13.5" customHeight="1" thickBot="1">
      <c r="A144" s="128"/>
      <c r="B144" s="128"/>
      <c r="C144" s="21" t="s">
        <v>41</v>
      </c>
      <c r="D144" s="20" t="s">
        <v>42</v>
      </c>
      <c r="E144" s="20" t="s">
        <v>43</v>
      </c>
      <c r="F144" s="20" t="s">
        <v>44</v>
      </c>
      <c r="G144" s="134"/>
      <c r="H144" s="54"/>
      <c r="I144" s="51"/>
      <c r="K144" s="145"/>
      <c r="L144" s="145"/>
      <c r="M144" s="145"/>
      <c r="N144" s="145"/>
      <c r="O144" s="18"/>
      <c r="P144" s="147"/>
    </row>
    <row r="145" spans="1:16" s="4" customFormat="1" ht="39" customHeight="1" thickBot="1">
      <c r="A145" s="129"/>
      <c r="B145" s="129"/>
      <c r="C145" s="43" t="s">
        <v>87</v>
      </c>
      <c r="D145" s="44" t="s">
        <v>47</v>
      </c>
      <c r="E145" s="44" t="s">
        <v>88</v>
      </c>
      <c r="F145" s="44" t="s">
        <v>49</v>
      </c>
      <c r="G145" s="135"/>
      <c r="H145" s="54"/>
      <c r="I145" s="51"/>
      <c r="K145" s="146"/>
      <c r="L145" s="146"/>
      <c r="M145" s="146"/>
      <c r="N145" s="146"/>
      <c r="O145" s="32"/>
      <c r="P145" s="148"/>
    </row>
    <row r="146" spans="1:16" s="4" customFormat="1" ht="25.5">
      <c r="A146" s="8">
        <v>1</v>
      </c>
      <c r="B146" s="9" t="s">
        <v>1</v>
      </c>
      <c r="C146" s="19"/>
      <c r="D146" s="19"/>
      <c r="E146" s="19"/>
      <c r="F146" s="19"/>
      <c r="G146" s="10">
        <f>SUM(C146:D146)</f>
        <v>0</v>
      </c>
      <c r="H146" s="75"/>
      <c r="I146" s="51" t="str">
        <f t="shared" ref="I146:I158" si="34">IF(C146&lt;&gt;0,AND(D146&lt;C146,E146&lt;D146,F146&lt;E146),"")</f>
        <v/>
      </c>
      <c r="K146" s="40" t="str">
        <f>IF(C146&lt;&gt;0,IF(AND(C146&lt;C127),"Preço Ok Coluna (A) Faixa 1","ERRO Preço Coluna (A) Faixa 1"),"Lançar Preço Coluna (A) Faixa 1")</f>
        <v>Lançar Preço Coluna (A) Faixa 1</v>
      </c>
      <c r="L146" s="40" t="str">
        <f>IF(D146&lt;&gt;0,IF(AND(D146&lt;D127),"Preço Ok Coluna (B) Faixa 1","ERRO Preço Coluna (B) Faixa 1"),"Lançar Preço Coluna (B) Faixa 1")</f>
        <v>Lançar Preço Coluna (B) Faixa 1</v>
      </c>
      <c r="M146" s="40" t="str">
        <f>IF(E146&lt;&gt;0,IF(AND(E146&lt;E127),"Preço Ok Coluna (C) Faixa 1","ERRO Preço Coluna (C) Faixa 1"),"Lançar Preço Coluna (C) Faixa 1")</f>
        <v>Lançar Preço Coluna (C) Faixa 1</v>
      </c>
      <c r="N146" s="40" t="str">
        <f>IF(F146&lt;&gt;0,IF(AND(F146&lt;F127),"Preço Ok Coluna (D) Faixa 1","ERRO Preço Coluna (D) Faixa 1"),"Lançar Preço Coluna (D) Faixa 1")</f>
        <v>Lançar Preço Coluna (D) Faixa 1</v>
      </c>
      <c r="O146" s="40"/>
      <c r="P146" s="31" t="str">
        <f>IF(F146&lt;&gt;"",IF(I146=TRUE,"Preços OK na Faixa 1","ERRO Preços na Faixa 1"),"Lançar Preços na Faixa 1")</f>
        <v>Lançar Preços na Faixa 1</v>
      </c>
    </row>
    <row r="147" spans="1:16" s="4" customFormat="1" ht="25.5">
      <c r="A147" s="11">
        <v>2</v>
      </c>
      <c r="B147" s="12" t="s">
        <v>2</v>
      </c>
      <c r="C147" s="19"/>
      <c r="D147" s="19"/>
      <c r="E147" s="19"/>
      <c r="F147" s="19"/>
      <c r="G147" s="10">
        <f t="shared" ref="G147:G158" si="35">SUM(C147:D147)</f>
        <v>0</v>
      </c>
      <c r="H147" s="75"/>
      <c r="I147" s="51" t="str">
        <f t="shared" si="34"/>
        <v/>
      </c>
      <c r="K147" s="40" t="str">
        <f>IF(C147&lt;&gt;0,IF(AND(C147&lt;C128),"Preço Ok Coluna (A) Faixa 1","ERRO Preço Coluna (A) Faixa 1"),"Lançar Preço Coluna (A) Faixa 1")</f>
        <v>Lançar Preço Coluna (A) Faixa 1</v>
      </c>
      <c r="L147" s="40" t="str">
        <f>IF(D147&lt;&gt;0,IF(AND(D147&lt;D128),"Preço Ok Coluna (B) Faixa 1","ERRO Preço Coluna (B) Faixa 1"),"Lançar Preço Coluna (B) Faixa 1")</f>
        <v>Lançar Preço Coluna (B) Faixa 1</v>
      </c>
      <c r="M147" s="40" t="str">
        <f>IF(E147&lt;&gt;0,IF(AND(E147&lt;E128),"Preço Ok Coluna (C) Faixa 1","ERRO Preço Coluna (C) Faixa 1"),"Lançar Preço Coluna (C) Faixa 1")</f>
        <v>Lançar Preço Coluna (C) Faixa 1</v>
      </c>
      <c r="N147" s="40" t="str">
        <f>IF(F147&lt;&gt;0,IF(AND(F147&lt;F128),"Preço Ok Coluna (D) Faixa 1","ERRO Preço Coluna (D) Faixa 1"),"Lançar Preço Coluna (D) Faixa 1")</f>
        <v>Lançar Preço Coluna (D) Faixa 1</v>
      </c>
      <c r="O147" s="33"/>
      <c r="P147" s="31" t="str">
        <f>IF(F147&lt;&gt;"",IF(I147=TRUE,"Preços OK na Faixa 2","ERRO Preços na Faixa 2"),"Lançar Preços na Faixa 2")</f>
        <v>Lançar Preços na Faixa 2</v>
      </c>
    </row>
    <row r="148" spans="1:16" s="4" customFormat="1" ht="25.5">
      <c r="A148" s="11">
        <v>3</v>
      </c>
      <c r="B148" s="12" t="s">
        <v>3</v>
      </c>
      <c r="C148" s="19"/>
      <c r="D148" s="19"/>
      <c r="E148" s="19"/>
      <c r="F148" s="19"/>
      <c r="G148" s="10">
        <f t="shared" si="35"/>
        <v>0</v>
      </c>
      <c r="H148" s="75"/>
      <c r="I148" s="51" t="str">
        <f t="shared" si="34"/>
        <v/>
      </c>
      <c r="K148" s="40" t="str">
        <f t="shared" ref="K148:K158" si="36">IF(C148&lt;&gt;0,IF(AND(C148&lt;C129),"Preço Ok Coluna (A) Faixa 1","ERRO Preço Coluna (A) Faixa 1"),"Lançar Preço Coluna (A) Faixa 1")</f>
        <v>Lançar Preço Coluna (A) Faixa 1</v>
      </c>
      <c r="L148" s="40" t="str">
        <f t="shared" ref="L148:L158" si="37">IF(D148&lt;&gt;0,IF(AND(D148&lt;D129),"Preço Ok Coluna (B) Faixa 1","ERRO Preço Coluna (B) Faixa 1"),"Lançar Preço Coluna (B) Faixa 1")</f>
        <v>Lançar Preço Coluna (B) Faixa 1</v>
      </c>
      <c r="M148" s="40" t="str">
        <f t="shared" ref="M148:M158" si="38">IF(E148&lt;&gt;0,IF(AND(E148&lt;E129),"Preço Ok Coluna (C) Faixa 1","ERRO Preço Coluna (C) Faixa 1"),"Lançar Preço Coluna (C) Faixa 1")</f>
        <v>Lançar Preço Coluna (C) Faixa 1</v>
      </c>
      <c r="N148" s="40" t="str">
        <f t="shared" ref="N148:N158" si="39">IF(F148&lt;&gt;0,IF(AND(F148&lt;F129),"Preço Ok Coluna (D) Faixa 1","ERRO Preço Coluna (D) Faixa 1"),"Lançar Preço Coluna (D) Faixa 1")</f>
        <v>Lançar Preço Coluna (D) Faixa 1</v>
      </c>
      <c r="O148" s="33"/>
      <c r="P148" s="31" t="str">
        <f>IF(F148&lt;&gt;"",IF(I148=TRUE,"Preços OK na Faixa 3","ERRO Preços na Faixa 3"),"Lançar Preços na Faixa 3")</f>
        <v>Lançar Preços na Faixa 3</v>
      </c>
    </row>
    <row r="149" spans="1:16" s="4" customFormat="1" ht="25.5">
      <c r="A149" s="11">
        <v>4</v>
      </c>
      <c r="B149" s="12" t="s">
        <v>4</v>
      </c>
      <c r="C149" s="19"/>
      <c r="D149" s="19"/>
      <c r="E149" s="19"/>
      <c r="F149" s="19"/>
      <c r="G149" s="10">
        <f t="shared" si="35"/>
        <v>0</v>
      </c>
      <c r="H149" s="75"/>
      <c r="I149" s="51" t="str">
        <f t="shared" si="34"/>
        <v/>
      </c>
      <c r="K149" s="40" t="str">
        <f t="shared" si="36"/>
        <v>Lançar Preço Coluna (A) Faixa 1</v>
      </c>
      <c r="L149" s="40" t="str">
        <f t="shared" si="37"/>
        <v>Lançar Preço Coluna (B) Faixa 1</v>
      </c>
      <c r="M149" s="40" t="str">
        <f t="shared" si="38"/>
        <v>Lançar Preço Coluna (C) Faixa 1</v>
      </c>
      <c r="N149" s="40" t="str">
        <f t="shared" si="39"/>
        <v>Lançar Preço Coluna (D) Faixa 1</v>
      </c>
      <c r="O149" s="33"/>
      <c r="P149" s="31" t="str">
        <f>IF(F149&lt;&gt;"",IF(I149=TRUE,"Preços OK na Faixa 4","ERRO Preços na Faixa 4"),"Lançar Preços na Faixa 4")</f>
        <v>Lançar Preços na Faixa 4</v>
      </c>
    </row>
    <row r="150" spans="1:16" s="13" customFormat="1" ht="25.5">
      <c r="A150" s="14">
        <v>5</v>
      </c>
      <c r="B150" s="15" t="s">
        <v>5</v>
      </c>
      <c r="C150" s="19"/>
      <c r="D150" s="19"/>
      <c r="E150" s="19"/>
      <c r="F150" s="19"/>
      <c r="G150" s="16">
        <f t="shared" si="35"/>
        <v>0</v>
      </c>
      <c r="H150" s="75"/>
      <c r="I150" s="51" t="str">
        <f t="shared" si="34"/>
        <v/>
      </c>
      <c r="K150" s="40" t="str">
        <f t="shared" si="36"/>
        <v>Lançar Preço Coluna (A) Faixa 1</v>
      </c>
      <c r="L150" s="40" t="str">
        <f t="shared" si="37"/>
        <v>Lançar Preço Coluna (B) Faixa 1</v>
      </c>
      <c r="M150" s="40" t="str">
        <f t="shared" si="38"/>
        <v>Lançar Preço Coluna (C) Faixa 1</v>
      </c>
      <c r="N150" s="40" t="str">
        <f t="shared" si="39"/>
        <v>Lançar Preço Coluna (D) Faixa 1</v>
      </c>
      <c r="O150" s="33"/>
      <c r="P150" s="31" t="str">
        <f>IF(F150&lt;&gt;"",IF(I150=TRUE,"Preços OK na Faixa 5","ERRO Preços na Faixa 5"),"Lançar Preços na Faixa 5")</f>
        <v>Lançar Preços na Faixa 5</v>
      </c>
    </row>
    <row r="151" spans="1:16" s="4" customFormat="1" ht="25.5">
      <c r="A151" s="11">
        <v>6</v>
      </c>
      <c r="B151" s="12" t="s">
        <v>6</v>
      </c>
      <c r="C151" s="19"/>
      <c r="D151" s="19"/>
      <c r="E151" s="19"/>
      <c r="F151" s="19"/>
      <c r="G151" s="10">
        <f t="shared" si="35"/>
        <v>0</v>
      </c>
      <c r="H151" s="75"/>
      <c r="I151" s="51" t="str">
        <f t="shared" si="34"/>
        <v/>
      </c>
      <c r="K151" s="40" t="str">
        <f t="shared" si="36"/>
        <v>Lançar Preço Coluna (A) Faixa 1</v>
      </c>
      <c r="L151" s="40" t="str">
        <f t="shared" si="37"/>
        <v>Lançar Preço Coluna (B) Faixa 1</v>
      </c>
      <c r="M151" s="40" t="str">
        <f t="shared" si="38"/>
        <v>Lançar Preço Coluna (C) Faixa 1</v>
      </c>
      <c r="N151" s="40" t="str">
        <f t="shared" si="39"/>
        <v>Lançar Preço Coluna (D) Faixa 1</v>
      </c>
      <c r="O151" s="33"/>
      <c r="P151" s="31" t="str">
        <f>IF(F151&lt;&gt;"",IF(I151=TRUE,"Preços OK na Faixa 6","ERRO Preços na Faixa 6"),"Lançar Preços na Faixa 6")</f>
        <v>Lançar Preços na Faixa 6</v>
      </c>
    </row>
    <row r="152" spans="1:16" s="4" customFormat="1" ht="25.5">
      <c r="A152" s="11">
        <v>7</v>
      </c>
      <c r="B152" s="12" t="s">
        <v>7</v>
      </c>
      <c r="C152" s="19"/>
      <c r="D152" s="19"/>
      <c r="E152" s="19"/>
      <c r="F152" s="19"/>
      <c r="G152" s="10">
        <f t="shared" si="35"/>
        <v>0</v>
      </c>
      <c r="H152" s="75"/>
      <c r="I152" s="51" t="str">
        <f t="shared" si="34"/>
        <v/>
      </c>
      <c r="K152" s="40" t="str">
        <f t="shared" si="36"/>
        <v>Lançar Preço Coluna (A) Faixa 1</v>
      </c>
      <c r="L152" s="40" t="str">
        <f t="shared" si="37"/>
        <v>Lançar Preço Coluna (B) Faixa 1</v>
      </c>
      <c r="M152" s="40" t="str">
        <f t="shared" si="38"/>
        <v>Lançar Preço Coluna (C) Faixa 1</v>
      </c>
      <c r="N152" s="40" t="str">
        <f t="shared" si="39"/>
        <v>Lançar Preço Coluna (D) Faixa 1</v>
      </c>
      <c r="O152" s="33"/>
      <c r="P152" s="31" t="str">
        <f>IF(F152&lt;&gt;"",IF(I152=TRUE,"Preços OK na Faixa 7","ERRO Preços na Faixa 7"),"Lançar Preços na Faixa 7")</f>
        <v>Lançar Preços na Faixa 7</v>
      </c>
    </row>
    <row r="153" spans="1:16" s="4" customFormat="1" ht="25.5">
      <c r="A153" s="11">
        <v>8</v>
      </c>
      <c r="B153" s="12" t="s">
        <v>8</v>
      </c>
      <c r="C153" s="19"/>
      <c r="D153" s="19"/>
      <c r="E153" s="19"/>
      <c r="F153" s="19"/>
      <c r="G153" s="10">
        <f t="shared" si="35"/>
        <v>0</v>
      </c>
      <c r="H153" s="75"/>
      <c r="I153" s="51" t="str">
        <f t="shared" si="34"/>
        <v/>
      </c>
      <c r="K153" s="40" t="str">
        <f t="shared" si="36"/>
        <v>Lançar Preço Coluna (A) Faixa 1</v>
      </c>
      <c r="L153" s="40" t="str">
        <f t="shared" si="37"/>
        <v>Lançar Preço Coluna (B) Faixa 1</v>
      </c>
      <c r="M153" s="40" t="str">
        <f t="shared" si="38"/>
        <v>Lançar Preço Coluna (C) Faixa 1</v>
      </c>
      <c r="N153" s="40" t="str">
        <f t="shared" si="39"/>
        <v>Lançar Preço Coluna (D) Faixa 1</v>
      </c>
      <c r="O153" s="33"/>
      <c r="P153" s="31" t="str">
        <f>IF(F153&lt;&gt;"",IF(I153=TRUE,"Preços OK na Faixa 8","ERRO Preços na Faixa 8"),"Lançar Preços na Faixa 8")</f>
        <v>Lançar Preços na Faixa 8</v>
      </c>
    </row>
    <row r="154" spans="1:16" s="4" customFormat="1" ht="25.5">
      <c r="A154" s="11">
        <v>9</v>
      </c>
      <c r="B154" s="12" t="s">
        <v>9</v>
      </c>
      <c r="C154" s="19"/>
      <c r="D154" s="19"/>
      <c r="E154" s="19"/>
      <c r="F154" s="19"/>
      <c r="G154" s="10">
        <f t="shared" si="35"/>
        <v>0</v>
      </c>
      <c r="H154" s="75"/>
      <c r="I154" s="51" t="str">
        <f t="shared" si="34"/>
        <v/>
      </c>
      <c r="K154" s="40" t="str">
        <f t="shared" si="36"/>
        <v>Lançar Preço Coluna (A) Faixa 1</v>
      </c>
      <c r="L154" s="40" t="str">
        <f t="shared" si="37"/>
        <v>Lançar Preço Coluna (B) Faixa 1</v>
      </c>
      <c r="M154" s="40" t="str">
        <f t="shared" si="38"/>
        <v>Lançar Preço Coluna (C) Faixa 1</v>
      </c>
      <c r="N154" s="40" t="str">
        <f t="shared" si="39"/>
        <v>Lançar Preço Coluna (D) Faixa 1</v>
      </c>
      <c r="O154" s="33"/>
      <c r="P154" s="31" t="str">
        <f>IF(F154&lt;&gt;"",IF(I154=TRUE,"Preços OK na Faixa 9","ERRO Preços na Faixa 9"),"Lançar Preços na Faixa 9")</f>
        <v>Lançar Preços na Faixa 9</v>
      </c>
    </row>
    <row r="155" spans="1:16" s="4" customFormat="1" ht="25.5">
      <c r="A155" s="11">
        <v>10</v>
      </c>
      <c r="B155" s="12" t="s">
        <v>10</v>
      </c>
      <c r="C155" s="19"/>
      <c r="D155" s="19"/>
      <c r="E155" s="19"/>
      <c r="F155" s="19"/>
      <c r="G155" s="10">
        <f t="shared" si="35"/>
        <v>0</v>
      </c>
      <c r="H155" s="75"/>
      <c r="I155" s="51" t="str">
        <f t="shared" si="34"/>
        <v/>
      </c>
      <c r="K155" s="40" t="str">
        <f t="shared" si="36"/>
        <v>Lançar Preço Coluna (A) Faixa 1</v>
      </c>
      <c r="L155" s="40" t="str">
        <f t="shared" si="37"/>
        <v>Lançar Preço Coluna (B) Faixa 1</v>
      </c>
      <c r="M155" s="40" t="str">
        <f t="shared" si="38"/>
        <v>Lançar Preço Coluna (C) Faixa 1</v>
      </c>
      <c r="N155" s="40" t="str">
        <f t="shared" si="39"/>
        <v>Lançar Preço Coluna (D) Faixa 1</v>
      </c>
      <c r="O155" s="33"/>
      <c r="P155" s="31" t="str">
        <f>IF(F155&lt;&gt;"",IF(I155=TRUE,"Preços OK na Faixa 10","ERRO Preços na Faixa 10"),"Lançar Preços na Faixa 10")</f>
        <v>Lançar Preços na Faixa 10</v>
      </c>
    </row>
    <row r="156" spans="1:16" s="4" customFormat="1" ht="25.5">
      <c r="A156" s="11">
        <v>11</v>
      </c>
      <c r="B156" s="12" t="s">
        <v>11</v>
      </c>
      <c r="C156" s="19"/>
      <c r="D156" s="19"/>
      <c r="E156" s="19"/>
      <c r="F156" s="19"/>
      <c r="G156" s="10">
        <f t="shared" si="35"/>
        <v>0</v>
      </c>
      <c r="H156" s="75"/>
      <c r="I156" s="51" t="str">
        <f t="shared" si="34"/>
        <v/>
      </c>
      <c r="K156" s="40" t="str">
        <f t="shared" si="36"/>
        <v>Lançar Preço Coluna (A) Faixa 1</v>
      </c>
      <c r="L156" s="40" t="str">
        <f t="shared" si="37"/>
        <v>Lançar Preço Coluna (B) Faixa 1</v>
      </c>
      <c r="M156" s="40" t="str">
        <f t="shared" si="38"/>
        <v>Lançar Preço Coluna (C) Faixa 1</v>
      </c>
      <c r="N156" s="40" t="str">
        <f t="shared" si="39"/>
        <v>Lançar Preço Coluna (D) Faixa 1</v>
      </c>
      <c r="O156" s="33"/>
      <c r="P156" s="31" t="str">
        <f>IF(F156&lt;&gt;"",IF(I156=TRUE,"Preços OK na Faixa 11","ERRO Preços na Faixa 11"),"Lançar Preços na Faixa 11")</f>
        <v>Lançar Preços na Faixa 11</v>
      </c>
    </row>
    <row r="157" spans="1:16" s="4" customFormat="1" ht="25.5">
      <c r="A157" s="11">
        <v>12</v>
      </c>
      <c r="B157" s="12" t="s">
        <v>12</v>
      </c>
      <c r="C157" s="19"/>
      <c r="D157" s="19"/>
      <c r="E157" s="19"/>
      <c r="F157" s="19"/>
      <c r="G157" s="10">
        <f t="shared" si="35"/>
        <v>0</v>
      </c>
      <c r="H157" s="75"/>
      <c r="I157" s="51" t="str">
        <f t="shared" si="34"/>
        <v/>
      </c>
      <c r="K157" s="40" t="str">
        <f t="shared" si="36"/>
        <v>Lançar Preço Coluna (A) Faixa 1</v>
      </c>
      <c r="L157" s="40" t="str">
        <f t="shared" si="37"/>
        <v>Lançar Preço Coluna (B) Faixa 1</v>
      </c>
      <c r="M157" s="40" t="str">
        <f t="shared" si="38"/>
        <v>Lançar Preço Coluna (C) Faixa 1</v>
      </c>
      <c r="N157" s="40" t="str">
        <f t="shared" si="39"/>
        <v>Lançar Preço Coluna (D) Faixa 1</v>
      </c>
      <c r="O157" s="33"/>
      <c r="P157" s="36" t="str">
        <f>IF(F157&lt;&gt;"",IF(I157=TRUE,"Preços OK na Faixa 12","ERRO Preços na Faixa 12"),"Lançar Preços na Faixa 12")</f>
        <v>Lançar Preços na Faixa 12</v>
      </c>
    </row>
    <row r="158" spans="1:16" s="4" customFormat="1" ht="26.25" thickBot="1">
      <c r="A158" s="46">
        <v>13</v>
      </c>
      <c r="B158" s="47" t="s">
        <v>13</v>
      </c>
      <c r="C158" s="48"/>
      <c r="D158" s="48"/>
      <c r="E158" s="48"/>
      <c r="F158" s="48"/>
      <c r="G158" s="49">
        <f t="shared" si="35"/>
        <v>0</v>
      </c>
      <c r="H158" s="75">
        <f>SUM(G146:G158)</f>
        <v>0</v>
      </c>
      <c r="I158" s="51" t="str">
        <f t="shared" si="34"/>
        <v/>
      </c>
      <c r="K158" s="40" t="str">
        <f t="shared" si="36"/>
        <v>Lançar Preço Coluna (A) Faixa 1</v>
      </c>
      <c r="L158" s="40" t="str">
        <f t="shared" si="37"/>
        <v>Lançar Preço Coluna (B) Faixa 1</v>
      </c>
      <c r="M158" s="40" t="str">
        <f t="shared" si="38"/>
        <v>Lançar Preço Coluna (C) Faixa 1</v>
      </c>
      <c r="N158" s="40" t="str">
        <f t="shared" si="39"/>
        <v>Lançar Preço Coluna (D) Faixa 1</v>
      </c>
      <c r="O158" s="39"/>
      <c r="P158" s="36" t="str">
        <f>IF(F158&lt;&gt;"",IF(I158=TRUE,"Preços OK na Faixa 13","ERRO Preços na Faixa 13"),"Lançar Preços na Faixa 13")</f>
        <v>Lançar Preços na Faixa 13</v>
      </c>
    </row>
    <row r="159" spans="1:16" s="4" customFormat="1" ht="21.75" customHeight="1" thickBot="1">
      <c r="A159" s="6"/>
      <c r="H159" s="74"/>
      <c r="I159" s="51"/>
      <c r="K159" s="35"/>
      <c r="L159" s="35"/>
      <c r="M159" s="35"/>
      <c r="N159" s="35"/>
      <c r="O159" s="35"/>
      <c r="P159" s="42"/>
    </row>
    <row r="160" spans="1:16" s="60" customFormat="1" ht="30.75" customHeight="1" thickBot="1">
      <c r="A160" s="164" t="s">
        <v>21</v>
      </c>
      <c r="B160" s="165"/>
      <c r="C160" s="165"/>
      <c r="D160" s="165"/>
      <c r="E160" s="166"/>
      <c r="F160" s="166"/>
      <c r="G160" s="167"/>
      <c r="H160" s="58"/>
      <c r="I160" s="59"/>
      <c r="K160" s="145" t="s">
        <v>50</v>
      </c>
      <c r="L160" s="145"/>
      <c r="M160" s="145"/>
      <c r="N160" s="145"/>
      <c r="O160" s="61"/>
      <c r="P160" s="147" t="s">
        <v>51</v>
      </c>
    </row>
    <row r="161" spans="1:16" s="4" customFormat="1" ht="57" customHeight="1" thickBot="1">
      <c r="A161" s="156" t="s">
        <v>226</v>
      </c>
      <c r="B161" s="157"/>
      <c r="C161" s="157"/>
      <c r="D161" s="157"/>
      <c r="E161" s="157"/>
      <c r="F161" s="157"/>
      <c r="G161" s="158"/>
      <c r="H161" s="53"/>
      <c r="I161" s="51"/>
      <c r="K161" s="145"/>
      <c r="L161" s="145"/>
      <c r="M161" s="145"/>
      <c r="N161" s="145"/>
      <c r="O161" s="18"/>
      <c r="P161" s="147"/>
    </row>
    <row r="162" spans="1:16" s="4" customFormat="1" ht="12.75" customHeight="1" thickBot="1">
      <c r="A162" s="127" t="s">
        <v>37</v>
      </c>
      <c r="B162" s="127" t="s">
        <v>36</v>
      </c>
      <c r="C162" s="130" t="s">
        <v>45</v>
      </c>
      <c r="D162" s="131"/>
      <c r="E162" s="131"/>
      <c r="F162" s="132"/>
      <c r="G162" s="133" t="s">
        <v>89</v>
      </c>
      <c r="H162" s="54"/>
      <c r="I162" s="51"/>
      <c r="K162" s="145"/>
      <c r="L162" s="145"/>
      <c r="M162" s="145"/>
      <c r="N162" s="145"/>
      <c r="O162" s="18"/>
      <c r="P162" s="147"/>
    </row>
    <row r="163" spans="1:16" s="4" customFormat="1" ht="13.5" customHeight="1" thickBot="1">
      <c r="A163" s="128"/>
      <c r="B163" s="128"/>
      <c r="C163" s="21" t="s">
        <v>41</v>
      </c>
      <c r="D163" s="20" t="s">
        <v>42</v>
      </c>
      <c r="E163" s="20" t="s">
        <v>43</v>
      </c>
      <c r="F163" s="20" t="s">
        <v>44</v>
      </c>
      <c r="G163" s="134"/>
      <c r="H163" s="54"/>
      <c r="I163" s="51"/>
      <c r="K163" s="145"/>
      <c r="L163" s="145"/>
      <c r="M163" s="145"/>
      <c r="N163" s="145"/>
      <c r="O163" s="18"/>
      <c r="P163" s="147"/>
    </row>
    <row r="164" spans="1:16" s="4" customFormat="1" ht="39" customHeight="1" thickBot="1">
      <c r="A164" s="129"/>
      <c r="B164" s="129"/>
      <c r="C164" s="43" t="s">
        <v>87</v>
      </c>
      <c r="D164" s="44" t="s">
        <v>47</v>
      </c>
      <c r="E164" s="44" t="s">
        <v>88</v>
      </c>
      <c r="F164" s="44" t="s">
        <v>49</v>
      </c>
      <c r="G164" s="135"/>
      <c r="H164" s="54"/>
      <c r="I164" s="51"/>
      <c r="K164" s="146"/>
      <c r="L164" s="146"/>
      <c r="M164" s="146"/>
      <c r="N164" s="146"/>
      <c r="O164" s="32"/>
      <c r="P164" s="148"/>
    </row>
    <row r="165" spans="1:16" s="4" customFormat="1" ht="25.5">
      <c r="A165" s="8">
        <v>1</v>
      </c>
      <c r="B165" s="9" t="s">
        <v>1</v>
      </c>
      <c r="C165" s="19"/>
      <c r="D165" s="19"/>
      <c r="E165" s="19"/>
      <c r="F165" s="19"/>
      <c r="G165" s="10">
        <f>SUM(C165:D165)</f>
        <v>0</v>
      </c>
      <c r="H165" s="75"/>
      <c r="I165" s="51" t="str">
        <f t="shared" ref="I165:I177" si="40">IF(C165&lt;&gt;0,AND(D165&lt;C165,E165&lt;D165,F165&lt;E165),"")</f>
        <v/>
      </c>
      <c r="K165" s="40" t="str">
        <f>IF(C165&lt;&gt;0,IF(AND(C165&lt;C146),"Preço Ok Coluna (A) Faixa 1","ERRO Preço Coluna (A) Faixa 1"),"Lançar Preço Coluna (A) Faixa 1")</f>
        <v>Lançar Preço Coluna (A) Faixa 1</v>
      </c>
      <c r="L165" s="40" t="str">
        <f>IF(D165&lt;&gt;0,IF(AND(D165&lt;D146),"Preço Ok Coluna (B) Faixa 1","ERRO Preço Coluna (B) Faixa 1"),"Lançar Preço Coluna (B) Faixa 1")</f>
        <v>Lançar Preço Coluna (B) Faixa 1</v>
      </c>
      <c r="M165" s="40" t="str">
        <f>IF(E165&lt;&gt;0,IF(AND(E165&lt;E146),"Preço Ok Coluna (C) Faixa 1","ERRO Preço Coluna (C) Faixa 1"),"Lançar Preço Coluna (C) Faixa 1")</f>
        <v>Lançar Preço Coluna (C) Faixa 1</v>
      </c>
      <c r="N165" s="40" t="str">
        <f>IF(F165&lt;&gt;0,IF(AND(F165&lt;F146),"Preço Ok Coluna (D) Faixa 1","ERRO Preço Coluna (D) Faixa 1"),"Lançar Preço Coluna (D) Faixa 1")</f>
        <v>Lançar Preço Coluna (D) Faixa 1</v>
      </c>
      <c r="O165" s="40"/>
      <c r="P165" s="31" t="str">
        <f>IF(F165&lt;&gt;"",IF(I165=TRUE,"Preços OK na Faixa 1","ERRO Preços na Faixa 1"),"Lançar Preços na Faixa 1")</f>
        <v>Lançar Preços na Faixa 1</v>
      </c>
    </row>
    <row r="166" spans="1:16" s="4" customFormat="1" ht="25.5">
      <c r="A166" s="11">
        <v>2</v>
      </c>
      <c r="B166" s="12" t="s">
        <v>2</v>
      </c>
      <c r="C166" s="19"/>
      <c r="D166" s="19"/>
      <c r="E166" s="19"/>
      <c r="F166" s="19"/>
      <c r="G166" s="10">
        <f t="shared" ref="G166:G177" si="41">SUM(C166:D166)</f>
        <v>0</v>
      </c>
      <c r="H166" s="75"/>
      <c r="I166" s="51" t="str">
        <f t="shared" si="40"/>
        <v/>
      </c>
      <c r="K166" s="40" t="str">
        <f>IF(C166&lt;&gt;0,IF(AND(C166&lt;C147),"Preço Ok Coluna (A) Faixa 1","ERRO Preço Coluna (A) Faixa 1"),"Lançar Preço Coluna (A) Faixa 1")</f>
        <v>Lançar Preço Coluna (A) Faixa 1</v>
      </c>
      <c r="L166" s="40" t="str">
        <f>IF(D166&lt;&gt;0,IF(AND(D166&lt;D147),"Preço Ok Coluna (B) Faixa 1","ERRO Preço Coluna (B) Faixa 1"),"Lançar Preço Coluna (B) Faixa 1")</f>
        <v>Lançar Preço Coluna (B) Faixa 1</v>
      </c>
      <c r="M166" s="40" t="str">
        <f>IF(E166&lt;&gt;0,IF(AND(E166&lt;E147),"Preço Ok Coluna (C) Faixa 1","ERRO Preço Coluna (C) Faixa 1"),"Lançar Preço Coluna (C) Faixa 1")</f>
        <v>Lançar Preço Coluna (C) Faixa 1</v>
      </c>
      <c r="N166" s="40" t="str">
        <f>IF(F166&lt;&gt;0,IF(AND(F166&lt;F147),"Preço Ok Coluna (D) Faixa 1","ERRO Preço Coluna (D) Faixa 1"),"Lançar Preço Coluna (D) Faixa 1")</f>
        <v>Lançar Preço Coluna (D) Faixa 1</v>
      </c>
      <c r="O166" s="33"/>
      <c r="P166" s="31" t="str">
        <f>IF(F166&lt;&gt;"",IF(I166=TRUE,"Preços OK na Faixa 2","ERRO Preços na Faixa 2"),"Lançar Preços na Faixa 2")</f>
        <v>Lançar Preços na Faixa 2</v>
      </c>
    </row>
    <row r="167" spans="1:16" s="4" customFormat="1" ht="25.5">
      <c r="A167" s="11">
        <v>3</v>
      </c>
      <c r="B167" s="12" t="s">
        <v>3</v>
      </c>
      <c r="C167" s="19"/>
      <c r="D167" s="19"/>
      <c r="E167" s="19"/>
      <c r="F167" s="19"/>
      <c r="G167" s="10">
        <f t="shared" si="41"/>
        <v>0</v>
      </c>
      <c r="H167" s="75"/>
      <c r="I167" s="51" t="str">
        <f t="shared" si="40"/>
        <v/>
      </c>
      <c r="K167" s="40" t="str">
        <f t="shared" ref="K167:K177" si="42">IF(C167&lt;&gt;0,IF(AND(C167&lt;C148),"Preço Ok Coluna (A) Faixa 1","ERRO Preço Coluna (A) Faixa 1"),"Lançar Preço Coluna (A) Faixa 1")</f>
        <v>Lançar Preço Coluna (A) Faixa 1</v>
      </c>
      <c r="L167" s="40" t="str">
        <f t="shared" ref="L167:L177" si="43">IF(D167&lt;&gt;0,IF(AND(D167&lt;D148),"Preço Ok Coluna (B) Faixa 1","ERRO Preço Coluna (B) Faixa 1"),"Lançar Preço Coluna (B) Faixa 1")</f>
        <v>Lançar Preço Coluna (B) Faixa 1</v>
      </c>
      <c r="M167" s="40" t="str">
        <f t="shared" ref="M167:M177" si="44">IF(E167&lt;&gt;0,IF(AND(E167&lt;E148),"Preço Ok Coluna (C) Faixa 1","ERRO Preço Coluna (C) Faixa 1"),"Lançar Preço Coluna (C) Faixa 1")</f>
        <v>Lançar Preço Coluna (C) Faixa 1</v>
      </c>
      <c r="N167" s="40" t="str">
        <f t="shared" ref="N167:N177" si="45">IF(F167&lt;&gt;0,IF(AND(F167&lt;F148),"Preço Ok Coluna (D) Faixa 1","ERRO Preço Coluna (D) Faixa 1"),"Lançar Preço Coluna (D) Faixa 1")</f>
        <v>Lançar Preço Coluna (D) Faixa 1</v>
      </c>
      <c r="O167" s="33"/>
      <c r="P167" s="31" t="str">
        <f>IF(F167&lt;&gt;"",IF(I167=TRUE,"Preços OK na Faixa 3","ERRO Preços na Faixa 3"),"Lançar Preços na Faixa 3")</f>
        <v>Lançar Preços na Faixa 3</v>
      </c>
    </row>
    <row r="168" spans="1:16" s="4" customFormat="1" ht="25.5">
      <c r="A168" s="11">
        <v>4</v>
      </c>
      <c r="B168" s="12" t="s">
        <v>4</v>
      </c>
      <c r="C168" s="19"/>
      <c r="D168" s="19"/>
      <c r="E168" s="19"/>
      <c r="F168" s="19"/>
      <c r="G168" s="10">
        <f t="shared" si="41"/>
        <v>0</v>
      </c>
      <c r="H168" s="75"/>
      <c r="I168" s="51" t="str">
        <f t="shared" si="40"/>
        <v/>
      </c>
      <c r="K168" s="40" t="str">
        <f t="shared" si="42"/>
        <v>Lançar Preço Coluna (A) Faixa 1</v>
      </c>
      <c r="L168" s="40" t="str">
        <f t="shared" si="43"/>
        <v>Lançar Preço Coluna (B) Faixa 1</v>
      </c>
      <c r="M168" s="40" t="str">
        <f t="shared" si="44"/>
        <v>Lançar Preço Coluna (C) Faixa 1</v>
      </c>
      <c r="N168" s="40" t="str">
        <f t="shared" si="45"/>
        <v>Lançar Preço Coluna (D) Faixa 1</v>
      </c>
      <c r="O168" s="33"/>
      <c r="P168" s="31" t="str">
        <f>IF(F168&lt;&gt;"",IF(I168=TRUE,"Preços OK na Faixa 4","ERRO Preços na Faixa 4"),"Lançar Preços na Faixa 4")</f>
        <v>Lançar Preços na Faixa 4</v>
      </c>
    </row>
    <row r="169" spans="1:16" s="4" customFormat="1" ht="25.5">
      <c r="A169" s="11">
        <v>5</v>
      </c>
      <c r="B169" s="12" t="s">
        <v>5</v>
      </c>
      <c r="C169" s="19"/>
      <c r="D169" s="19"/>
      <c r="E169" s="19"/>
      <c r="F169" s="19"/>
      <c r="G169" s="10">
        <f t="shared" si="41"/>
        <v>0</v>
      </c>
      <c r="H169" s="75"/>
      <c r="I169" s="51" t="str">
        <f t="shared" si="40"/>
        <v/>
      </c>
      <c r="K169" s="40" t="str">
        <f t="shared" si="42"/>
        <v>Lançar Preço Coluna (A) Faixa 1</v>
      </c>
      <c r="L169" s="40" t="str">
        <f t="shared" si="43"/>
        <v>Lançar Preço Coluna (B) Faixa 1</v>
      </c>
      <c r="M169" s="40" t="str">
        <f t="shared" si="44"/>
        <v>Lançar Preço Coluna (C) Faixa 1</v>
      </c>
      <c r="N169" s="40" t="str">
        <f t="shared" si="45"/>
        <v>Lançar Preço Coluna (D) Faixa 1</v>
      </c>
      <c r="O169" s="33"/>
      <c r="P169" s="31" t="str">
        <f>IF(F169&lt;&gt;"",IF(I169=TRUE,"Preços OK na Faixa 5","ERRO Preços na Faixa 5"),"Lançar Preços na Faixa 5")</f>
        <v>Lançar Preços na Faixa 5</v>
      </c>
    </row>
    <row r="170" spans="1:16" s="4" customFormat="1" ht="25.5">
      <c r="A170" s="11">
        <v>6</v>
      </c>
      <c r="B170" s="12" t="s">
        <v>6</v>
      </c>
      <c r="C170" s="19"/>
      <c r="D170" s="19"/>
      <c r="E170" s="19"/>
      <c r="F170" s="19"/>
      <c r="G170" s="10">
        <f t="shared" si="41"/>
        <v>0</v>
      </c>
      <c r="H170" s="75"/>
      <c r="I170" s="51" t="str">
        <f t="shared" si="40"/>
        <v/>
      </c>
      <c r="K170" s="40" t="str">
        <f t="shared" si="42"/>
        <v>Lançar Preço Coluna (A) Faixa 1</v>
      </c>
      <c r="L170" s="40" t="str">
        <f t="shared" si="43"/>
        <v>Lançar Preço Coluna (B) Faixa 1</v>
      </c>
      <c r="M170" s="40" t="str">
        <f t="shared" si="44"/>
        <v>Lançar Preço Coluna (C) Faixa 1</v>
      </c>
      <c r="N170" s="40" t="str">
        <f t="shared" si="45"/>
        <v>Lançar Preço Coluna (D) Faixa 1</v>
      </c>
      <c r="O170" s="33"/>
      <c r="P170" s="31" t="str">
        <f>IF(F170&lt;&gt;"",IF(I170=TRUE,"Preços OK na Faixa 6","ERRO Preços na Faixa 6"),"Lançar Preços na Faixa 6")</f>
        <v>Lançar Preços na Faixa 6</v>
      </c>
    </row>
    <row r="171" spans="1:16" s="4" customFormat="1" ht="25.5">
      <c r="A171" s="11">
        <v>7</v>
      </c>
      <c r="B171" s="12" t="s">
        <v>7</v>
      </c>
      <c r="C171" s="19"/>
      <c r="D171" s="19"/>
      <c r="E171" s="19"/>
      <c r="F171" s="19"/>
      <c r="G171" s="10">
        <f t="shared" si="41"/>
        <v>0</v>
      </c>
      <c r="H171" s="75"/>
      <c r="I171" s="51" t="str">
        <f t="shared" si="40"/>
        <v/>
      </c>
      <c r="K171" s="40" t="str">
        <f t="shared" si="42"/>
        <v>Lançar Preço Coluna (A) Faixa 1</v>
      </c>
      <c r="L171" s="40" t="str">
        <f t="shared" si="43"/>
        <v>Lançar Preço Coluna (B) Faixa 1</v>
      </c>
      <c r="M171" s="40" t="str">
        <f t="shared" si="44"/>
        <v>Lançar Preço Coluna (C) Faixa 1</v>
      </c>
      <c r="N171" s="40" t="str">
        <f t="shared" si="45"/>
        <v>Lançar Preço Coluna (D) Faixa 1</v>
      </c>
      <c r="O171" s="33"/>
      <c r="P171" s="31" t="str">
        <f>IF(F171&lt;&gt;"",IF(I171=TRUE,"Preços OK na Faixa 7","ERRO Preços na Faixa 7"),"Lançar Preços na Faixa 7")</f>
        <v>Lançar Preços na Faixa 7</v>
      </c>
    </row>
    <row r="172" spans="1:16" s="4" customFormat="1" ht="25.5">
      <c r="A172" s="11">
        <v>8</v>
      </c>
      <c r="B172" s="12" t="s">
        <v>8</v>
      </c>
      <c r="C172" s="19"/>
      <c r="D172" s="19"/>
      <c r="E172" s="19"/>
      <c r="F172" s="19"/>
      <c r="G172" s="10">
        <f t="shared" si="41"/>
        <v>0</v>
      </c>
      <c r="H172" s="75"/>
      <c r="I172" s="51" t="str">
        <f t="shared" si="40"/>
        <v/>
      </c>
      <c r="K172" s="40" t="str">
        <f t="shared" si="42"/>
        <v>Lançar Preço Coluna (A) Faixa 1</v>
      </c>
      <c r="L172" s="40" t="str">
        <f t="shared" si="43"/>
        <v>Lançar Preço Coluna (B) Faixa 1</v>
      </c>
      <c r="M172" s="40" t="str">
        <f t="shared" si="44"/>
        <v>Lançar Preço Coluna (C) Faixa 1</v>
      </c>
      <c r="N172" s="40" t="str">
        <f t="shared" si="45"/>
        <v>Lançar Preço Coluna (D) Faixa 1</v>
      </c>
      <c r="O172" s="33"/>
      <c r="P172" s="31" t="str">
        <f>IF(F172&lt;&gt;"",IF(I172=TRUE,"Preços OK na Faixa 8","ERRO Preços na Faixa 8"),"Lançar Preços na Faixa 8")</f>
        <v>Lançar Preços na Faixa 8</v>
      </c>
    </row>
    <row r="173" spans="1:16" s="4" customFormat="1" ht="25.5">
      <c r="A173" s="11">
        <v>9</v>
      </c>
      <c r="B173" s="12" t="s">
        <v>9</v>
      </c>
      <c r="C173" s="19"/>
      <c r="D173" s="19"/>
      <c r="E173" s="19"/>
      <c r="F173" s="19"/>
      <c r="G173" s="10">
        <f t="shared" si="41"/>
        <v>0</v>
      </c>
      <c r="H173" s="75"/>
      <c r="I173" s="51" t="str">
        <f t="shared" si="40"/>
        <v/>
      </c>
      <c r="K173" s="40" t="str">
        <f t="shared" si="42"/>
        <v>Lançar Preço Coluna (A) Faixa 1</v>
      </c>
      <c r="L173" s="40" t="str">
        <f t="shared" si="43"/>
        <v>Lançar Preço Coluna (B) Faixa 1</v>
      </c>
      <c r="M173" s="40" t="str">
        <f t="shared" si="44"/>
        <v>Lançar Preço Coluna (C) Faixa 1</v>
      </c>
      <c r="N173" s="40" t="str">
        <f t="shared" si="45"/>
        <v>Lançar Preço Coluna (D) Faixa 1</v>
      </c>
      <c r="O173" s="33"/>
      <c r="P173" s="31" t="str">
        <f>IF(F173&lt;&gt;"",IF(I173=TRUE,"Preços OK na Faixa 9","ERRO Preços na Faixa 9"),"Lançar Preços na Faixa 9")</f>
        <v>Lançar Preços na Faixa 9</v>
      </c>
    </row>
    <row r="174" spans="1:16" s="4" customFormat="1" ht="25.5">
      <c r="A174" s="11">
        <v>10</v>
      </c>
      <c r="B174" s="12" t="s">
        <v>10</v>
      </c>
      <c r="C174" s="19"/>
      <c r="D174" s="19"/>
      <c r="E174" s="19"/>
      <c r="F174" s="19"/>
      <c r="G174" s="10">
        <f t="shared" si="41"/>
        <v>0</v>
      </c>
      <c r="H174" s="75"/>
      <c r="I174" s="51" t="str">
        <f t="shared" si="40"/>
        <v/>
      </c>
      <c r="K174" s="40" t="str">
        <f t="shared" si="42"/>
        <v>Lançar Preço Coluna (A) Faixa 1</v>
      </c>
      <c r="L174" s="40" t="str">
        <f t="shared" si="43"/>
        <v>Lançar Preço Coluna (B) Faixa 1</v>
      </c>
      <c r="M174" s="40" t="str">
        <f t="shared" si="44"/>
        <v>Lançar Preço Coluna (C) Faixa 1</v>
      </c>
      <c r="N174" s="40" t="str">
        <f t="shared" si="45"/>
        <v>Lançar Preço Coluna (D) Faixa 1</v>
      </c>
      <c r="O174" s="33"/>
      <c r="P174" s="31" t="str">
        <f>IF(F174&lt;&gt;"",IF(I174=TRUE,"Preços OK na Faixa 10","ERRO Preços na Faixa 10"),"Lançar Preços na Faixa 10")</f>
        <v>Lançar Preços na Faixa 10</v>
      </c>
    </row>
    <row r="175" spans="1:16" s="4" customFormat="1" ht="25.5">
      <c r="A175" s="11">
        <v>11</v>
      </c>
      <c r="B175" s="12" t="s">
        <v>11</v>
      </c>
      <c r="C175" s="19"/>
      <c r="D175" s="19"/>
      <c r="E175" s="19"/>
      <c r="F175" s="19"/>
      <c r="G175" s="10">
        <f t="shared" si="41"/>
        <v>0</v>
      </c>
      <c r="H175" s="75"/>
      <c r="I175" s="51" t="str">
        <f t="shared" si="40"/>
        <v/>
      </c>
      <c r="K175" s="40" t="str">
        <f t="shared" si="42"/>
        <v>Lançar Preço Coluna (A) Faixa 1</v>
      </c>
      <c r="L175" s="40" t="str">
        <f t="shared" si="43"/>
        <v>Lançar Preço Coluna (B) Faixa 1</v>
      </c>
      <c r="M175" s="40" t="str">
        <f t="shared" si="44"/>
        <v>Lançar Preço Coluna (C) Faixa 1</v>
      </c>
      <c r="N175" s="40" t="str">
        <f t="shared" si="45"/>
        <v>Lançar Preço Coluna (D) Faixa 1</v>
      </c>
      <c r="O175" s="33"/>
      <c r="P175" s="31" t="str">
        <f>IF(F175&lt;&gt;"",IF(I175=TRUE,"Preços OK na Faixa 11","ERRO Preços na Faixa 11"),"Lançar Preços na Faixa 11")</f>
        <v>Lançar Preços na Faixa 11</v>
      </c>
    </row>
    <row r="176" spans="1:16" s="4" customFormat="1" ht="25.5">
      <c r="A176" s="11">
        <v>12</v>
      </c>
      <c r="B176" s="12" t="s">
        <v>12</v>
      </c>
      <c r="C176" s="19"/>
      <c r="D176" s="19"/>
      <c r="E176" s="19"/>
      <c r="F176" s="19"/>
      <c r="G176" s="10">
        <f t="shared" si="41"/>
        <v>0</v>
      </c>
      <c r="H176" s="75"/>
      <c r="I176" s="51" t="str">
        <f t="shared" si="40"/>
        <v/>
      </c>
      <c r="K176" s="40" t="str">
        <f t="shared" si="42"/>
        <v>Lançar Preço Coluna (A) Faixa 1</v>
      </c>
      <c r="L176" s="40" t="str">
        <f t="shared" si="43"/>
        <v>Lançar Preço Coluna (B) Faixa 1</v>
      </c>
      <c r="M176" s="40" t="str">
        <f t="shared" si="44"/>
        <v>Lançar Preço Coluna (C) Faixa 1</v>
      </c>
      <c r="N176" s="40" t="str">
        <f t="shared" si="45"/>
        <v>Lançar Preço Coluna (D) Faixa 1</v>
      </c>
      <c r="O176" s="33"/>
      <c r="P176" s="36" t="str">
        <f>IF(F176&lt;&gt;"",IF(I176=TRUE,"Preços OK na Faixa 12","ERRO Preços na Faixa 12"),"Lançar Preços na Faixa 12")</f>
        <v>Lançar Preços na Faixa 12</v>
      </c>
    </row>
    <row r="177" spans="1:16" s="4" customFormat="1" ht="26.25" thickBot="1">
      <c r="A177" s="46">
        <v>13</v>
      </c>
      <c r="B177" s="47" t="s">
        <v>13</v>
      </c>
      <c r="C177" s="48"/>
      <c r="D177" s="48"/>
      <c r="E177" s="48"/>
      <c r="F177" s="48"/>
      <c r="G177" s="49">
        <f t="shared" si="41"/>
        <v>0</v>
      </c>
      <c r="H177" s="75">
        <f>SUM(G165:G177)</f>
        <v>0</v>
      </c>
      <c r="I177" s="51" t="str">
        <f t="shared" si="40"/>
        <v/>
      </c>
      <c r="K177" s="40" t="str">
        <f t="shared" si="42"/>
        <v>Lançar Preço Coluna (A) Faixa 1</v>
      </c>
      <c r="L177" s="40" t="str">
        <f t="shared" si="43"/>
        <v>Lançar Preço Coluna (B) Faixa 1</v>
      </c>
      <c r="M177" s="40" t="str">
        <f t="shared" si="44"/>
        <v>Lançar Preço Coluna (C) Faixa 1</v>
      </c>
      <c r="N177" s="40" t="str">
        <f t="shared" si="45"/>
        <v>Lançar Preço Coluna (D) Faixa 1</v>
      </c>
      <c r="O177" s="39"/>
      <c r="P177" s="36" t="str">
        <f>IF(F177&lt;&gt;"",IF(I177=TRUE,"Preços OK na Faixa 13","ERRO Preços na Faixa 13"),"Lançar Preços na Faixa 13")</f>
        <v>Lançar Preços na Faixa 13</v>
      </c>
    </row>
    <row r="178" spans="1:16" s="4" customFormat="1" ht="21.75" customHeight="1" thickBot="1">
      <c r="A178" s="6"/>
      <c r="H178" s="74"/>
      <c r="I178" s="51"/>
      <c r="K178" s="35"/>
      <c r="L178" s="35"/>
      <c r="M178" s="35"/>
      <c r="N178" s="35"/>
      <c r="O178" s="35"/>
      <c r="P178" s="42"/>
    </row>
    <row r="179" spans="1:16" s="60" customFormat="1" ht="30.75" customHeight="1" thickBot="1">
      <c r="A179" s="164" t="s">
        <v>22</v>
      </c>
      <c r="B179" s="165"/>
      <c r="C179" s="165"/>
      <c r="D179" s="165"/>
      <c r="E179" s="166"/>
      <c r="F179" s="166"/>
      <c r="G179" s="167"/>
      <c r="H179" s="58"/>
      <c r="I179" s="59"/>
      <c r="K179" s="145" t="s">
        <v>50</v>
      </c>
      <c r="L179" s="145"/>
      <c r="M179" s="145"/>
      <c r="N179" s="145"/>
      <c r="O179" s="61"/>
      <c r="P179" s="147" t="s">
        <v>51</v>
      </c>
    </row>
    <row r="180" spans="1:16" s="4" customFormat="1" ht="57" customHeight="1" thickBot="1">
      <c r="A180" s="156" t="s">
        <v>214</v>
      </c>
      <c r="B180" s="157"/>
      <c r="C180" s="157"/>
      <c r="D180" s="157"/>
      <c r="E180" s="157"/>
      <c r="F180" s="157"/>
      <c r="G180" s="158"/>
      <c r="H180" s="53"/>
      <c r="I180" s="51"/>
      <c r="K180" s="145"/>
      <c r="L180" s="145"/>
      <c r="M180" s="145"/>
      <c r="N180" s="145"/>
      <c r="O180" s="18"/>
      <c r="P180" s="147"/>
    </row>
    <row r="181" spans="1:16" s="4" customFormat="1" ht="12.75" customHeight="1" thickBot="1">
      <c r="A181" s="127" t="s">
        <v>37</v>
      </c>
      <c r="B181" s="127" t="s">
        <v>36</v>
      </c>
      <c r="C181" s="130" t="s">
        <v>45</v>
      </c>
      <c r="D181" s="131"/>
      <c r="E181" s="131"/>
      <c r="F181" s="132"/>
      <c r="G181" s="133" t="s">
        <v>89</v>
      </c>
      <c r="H181" s="54"/>
      <c r="I181" s="51"/>
      <c r="K181" s="145"/>
      <c r="L181" s="145"/>
      <c r="M181" s="145"/>
      <c r="N181" s="145"/>
      <c r="O181" s="18"/>
      <c r="P181" s="147"/>
    </row>
    <row r="182" spans="1:16" s="4" customFormat="1" ht="13.5" customHeight="1" thickBot="1">
      <c r="A182" s="128"/>
      <c r="B182" s="128"/>
      <c r="C182" s="21" t="s">
        <v>41</v>
      </c>
      <c r="D182" s="20" t="s">
        <v>42</v>
      </c>
      <c r="E182" s="20" t="s">
        <v>43</v>
      </c>
      <c r="F182" s="20" t="s">
        <v>44</v>
      </c>
      <c r="G182" s="134"/>
      <c r="H182" s="54"/>
      <c r="I182" s="51"/>
      <c r="K182" s="145"/>
      <c r="L182" s="145"/>
      <c r="M182" s="145"/>
      <c r="N182" s="145"/>
      <c r="O182" s="18"/>
      <c r="P182" s="147"/>
    </row>
    <row r="183" spans="1:16" s="4" customFormat="1" ht="39" customHeight="1" thickBot="1">
      <c r="A183" s="129"/>
      <c r="B183" s="129"/>
      <c r="C183" s="43" t="s">
        <v>87</v>
      </c>
      <c r="D183" s="44" t="s">
        <v>47</v>
      </c>
      <c r="E183" s="44" t="s">
        <v>88</v>
      </c>
      <c r="F183" s="44" t="s">
        <v>49</v>
      </c>
      <c r="G183" s="135"/>
      <c r="H183" s="54"/>
      <c r="I183" s="51"/>
      <c r="K183" s="146"/>
      <c r="L183" s="146"/>
      <c r="M183" s="146"/>
      <c r="N183" s="146"/>
      <c r="O183" s="32"/>
      <c r="P183" s="148"/>
    </row>
    <row r="184" spans="1:16" s="4" customFormat="1" ht="25.5">
      <c r="A184" s="8">
        <v>1</v>
      </c>
      <c r="B184" s="9" t="s">
        <v>1</v>
      </c>
      <c r="C184" s="19"/>
      <c r="D184" s="19"/>
      <c r="E184" s="19"/>
      <c r="F184" s="19"/>
      <c r="G184" s="10">
        <f>SUM(C184:D184)</f>
        <v>0</v>
      </c>
      <c r="H184" s="75"/>
      <c r="I184" s="51" t="str">
        <f t="shared" ref="I184:I196" si="46">IF(C184&lt;&gt;0,AND(D184&lt;C184,E184&lt;D184,F184&lt;E184),"")</f>
        <v/>
      </c>
      <c r="K184" s="40" t="str">
        <f>IF(C184&lt;&gt;0,IF(AND(C184&lt;C165),"Preço Ok Coluna (A) Faixa 1","ERRO Preço Coluna (A) Faixa 1"),"Lançar Preço Coluna (A) Faixa 1")</f>
        <v>Lançar Preço Coluna (A) Faixa 1</v>
      </c>
      <c r="L184" s="40" t="str">
        <f>IF(D184&lt;&gt;0,IF(AND(D184&lt;D165),"Preço Ok Coluna (B) Faixa 1","ERRO Preço Coluna (B) Faixa 1"),"Lançar Preço Coluna (B) Faixa 1")</f>
        <v>Lançar Preço Coluna (B) Faixa 1</v>
      </c>
      <c r="M184" s="40" t="str">
        <f>IF(E184&lt;&gt;0,IF(AND(E184&lt;E165),"Preço Ok Coluna (C) Faixa 1","ERRO Preço Coluna (C) Faixa 1"),"Lançar Preço Coluna (C) Faixa 1")</f>
        <v>Lançar Preço Coluna (C) Faixa 1</v>
      </c>
      <c r="N184" s="40" t="str">
        <f>IF(F184&lt;&gt;0,IF(AND(F184&lt;F165),"Preço Ok Coluna (D) Faixa 1","ERRO Preço Coluna (D) Faixa 1"),"Lançar Preço Coluna (D) Faixa 1")</f>
        <v>Lançar Preço Coluna (D) Faixa 1</v>
      </c>
      <c r="O184" s="40"/>
      <c r="P184" s="31" t="str">
        <f>IF(F184&lt;&gt;"",IF(I184=TRUE,"Preços OK na Faixa 1","ERRO Preços na Faixa 1"),"Lançar Preços na Faixa 1")</f>
        <v>Lançar Preços na Faixa 1</v>
      </c>
    </row>
    <row r="185" spans="1:16" s="4" customFormat="1" ht="25.5">
      <c r="A185" s="11">
        <v>2</v>
      </c>
      <c r="B185" s="12" t="s">
        <v>2</v>
      </c>
      <c r="C185" s="19"/>
      <c r="D185" s="19"/>
      <c r="E185" s="19"/>
      <c r="F185" s="19"/>
      <c r="G185" s="10">
        <f t="shared" ref="G185:G196" si="47">SUM(C185:D185)</f>
        <v>0</v>
      </c>
      <c r="H185" s="75"/>
      <c r="I185" s="51" t="str">
        <f t="shared" si="46"/>
        <v/>
      </c>
      <c r="K185" s="40" t="str">
        <f>IF(C185&lt;&gt;0,IF(AND(C185&lt;C166),"Preço Ok Coluna (A) Faixa 1","ERRO Preço Coluna (A) Faixa 1"),"Lançar Preço Coluna (A) Faixa 1")</f>
        <v>Lançar Preço Coluna (A) Faixa 1</v>
      </c>
      <c r="L185" s="40" t="str">
        <f>IF(D185&lt;&gt;0,IF(AND(D185&lt;D166),"Preço Ok Coluna (B) Faixa 1","ERRO Preço Coluna (B) Faixa 1"),"Lançar Preço Coluna (B) Faixa 1")</f>
        <v>Lançar Preço Coluna (B) Faixa 1</v>
      </c>
      <c r="M185" s="40" t="str">
        <f>IF(E185&lt;&gt;0,IF(AND(E185&lt;E166),"Preço Ok Coluna (C) Faixa 1","ERRO Preço Coluna (C) Faixa 1"),"Lançar Preço Coluna (C) Faixa 1")</f>
        <v>Lançar Preço Coluna (C) Faixa 1</v>
      </c>
      <c r="N185" s="40" t="str">
        <f>IF(F185&lt;&gt;0,IF(AND(F185&lt;F166),"Preço Ok Coluna (D) Faixa 1","ERRO Preço Coluna (D) Faixa 1"),"Lançar Preço Coluna (D) Faixa 1")</f>
        <v>Lançar Preço Coluna (D) Faixa 1</v>
      </c>
      <c r="O185" s="33"/>
      <c r="P185" s="31" t="str">
        <f>IF(F185&lt;&gt;"",IF(I185=TRUE,"Preços OK na Faixa 2","ERRO Preços na Faixa 2"),"Lançar Preços na Faixa 2")</f>
        <v>Lançar Preços na Faixa 2</v>
      </c>
    </row>
    <row r="186" spans="1:16" s="4" customFormat="1" ht="25.5">
      <c r="A186" s="11">
        <v>3</v>
      </c>
      <c r="B186" s="12" t="s">
        <v>3</v>
      </c>
      <c r="C186" s="19"/>
      <c r="D186" s="19"/>
      <c r="E186" s="19"/>
      <c r="F186" s="19"/>
      <c r="G186" s="10">
        <f t="shared" si="47"/>
        <v>0</v>
      </c>
      <c r="H186" s="75"/>
      <c r="I186" s="51" t="str">
        <f t="shared" si="46"/>
        <v/>
      </c>
      <c r="K186" s="40" t="str">
        <f t="shared" ref="K186:K196" si="48">IF(C186&lt;&gt;0,IF(AND(C186&lt;C167),"Preço Ok Coluna (A) Faixa 1","ERRO Preço Coluna (A) Faixa 1"),"Lançar Preço Coluna (A) Faixa 1")</f>
        <v>Lançar Preço Coluna (A) Faixa 1</v>
      </c>
      <c r="L186" s="40" t="str">
        <f t="shared" ref="L186:L196" si="49">IF(D186&lt;&gt;0,IF(AND(D186&lt;D167),"Preço Ok Coluna (B) Faixa 1","ERRO Preço Coluna (B) Faixa 1"),"Lançar Preço Coluna (B) Faixa 1")</f>
        <v>Lançar Preço Coluna (B) Faixa 1</v>
      </c>
      <c r="M186" s="40" t="str">
        <f t="shared" ref="M186:M196" si="50">IF(E186&lt;&gt;0,IF(AND(E186&lt;E167),"Preço Ok Coluna (C) Faixa 1","ERRO Preço Coluna (C) Faixa 1"),"Lançar Preço Coluna (C) Faixa 1")</f>
        <v>Lançar Preço Coluna (C) Faixa 1</v>
      </c>
      <c r="N186" s="40" t="str">
        <f t="shared" ref="N186:N196" si="51">IF(F186&lt;&gt;0,IF(AND(F186&lt;F167),"Preço Ok Coluna (D) Faixa 1","ERRO Preço Coluna (D) Faixa 1"),"Lançar Preço Coluna (D) Faixa 1")</f>
        <v>Lançar Preço Coluna (D) Faixa 1</v>
      </c>
      <c r="O186" s="33"/>
      <c r="P186" s="31" t="str">
        <f>IF(F186&lt;&gt;"",IF(I186=TRUE,"Preços OK na Faixa 3","ERRO Preços na Faixa 3"),"Lançar Preços na Faixa 3")</f>
        <v>Lançar Preços na Faixa 3</v>
      </c>
    </row>
    <row r="187" spans="1:16" s="4" customFormat="1" ht="25.5">
      <c r="A187" s="11">
        <v>4</v>
      </c>
      <c r="B187" s="12" t="s">
        <v>4</v>
      </c>
      <c r="C187" s="19"/>
      <c r="D187" s="19"/>
      <c r="E187" s="19"/>
      <c r="F187" s="19"/>
      <c r="G187" s="10">
        <f t="shared" si="47"/>
        <v>0</v>
      </c>
      <c r="H187" s="75"/>
      <c r="I187" s="51" t="str">
        <f t="shared" si="46"/>
        <v/>
      </c>
      <c r="K187" s="40" t="str">
        <f t="shared" si="48"/>
        <v>Lançar Preço Coluna (A) Faixa 1</v>
      </c>
      <c r="L187" s="40" t="str">
        <f t="shared" si="49"/>
        <v>Lançar Preço Coluna (B) Faixa 1</v>
      </c>
      <c r="M187" s="40" t="str">
        <f t="shared" si="50"/>
        <v>Lançar Preço Coluna (C) Faixa 1</v>
      </c>
      <c r="N187" s="40" t="str">
        <f t="shared" si="51"/>
        <v>Lançar Preço Coluna (D) Faixa 1</v>
      </c>
      <c r="O187" s="33"/>
      <c r="P187" s="31" t="str">
        <f>IF(F187&lt;&gt;"",IF(I187=TRUE,"Preços OK na Faixa 4","ERRO Preços na Faixa 4"),"Lançar Preços na Faixa 4")</f>
        <v>Lançar Preços na Faixa 4</v>
      </c>
    </row>
    <row r="188" spans="1:16" s="4" customFormat="1" ht="25.5">
      <c r="A188" s="11">
        <v>5</v>
      </c>
      <c r="B188" s="12" t="s">
        <v>5</v>
      </c>
      <c r="C188" s="19"/>
      <c r="D188" s="19"/>
      <c r="E188" s="19"/>
      <c r="F188" s="19"/>
      <c r="G188" s="10">
        <f t="shared" si="47"/>
        <v>0</v>
      </c>
      <c r="H188" s="75"/>
      <c r="I188" s="51" t="str">
        <f t="shared" si="46"/>
        <v/>
      </c>
      <c r="K188" s="40" t="str">
        <f t="shared" si="48"/>
        <v>Lançar Preço Coluna (A) Faixa 1</v>
      </c>
      <c r="L188" s="40" t="str">
        <f t="shared" si="49"/>
        <v>Lançar Preço Coluna (B) Faixa 1</v>
      </c>
      <c r="M188" s="40" t="str">
        <f t="shared" si="50"/>
        <v>Lançar Preço Coluna (C) Faixa 1</v>
      </c>
      <c r="N188" s="40" t="str">
        <f t="shared" si="51"/>
        <v>Lançar Preço Coluna (D) Faixa 1</v>
      </c>
      <c r="O188" s="33"/>
      <c r="P188" s="31" t="str">
        <f>IF(F188&lt;&gt;"",IF(I188=TRUE,"Preços OK na Faixa 5","ERRO Preços na Faixa 5"),"Lançar Preços na Faixa 5")</f>
        <v>Lançar Preços na Faixa 5</v>
      </c>
    </row>
    <row r="189" spans="1:16" s="4" customFormat="1" ht="25.5">
      <c r="A189" s="11">
        <v>6</v>
      </c>
      <c r="B189" s="12" t="s">
        <v>6</v>
      </c>
      <c r="C189" s="19"/>
      <c r="D189" s="19"/>
      <c r="E189" s="19"/>
      <c r="F189" s="19"/>
      <c r="G189" s="10">
        <f t="shared" si="47"/>
        <v>0</v>
      </c>
      <c r="H189" s="75"/>
      <c r="I189" s="51" t="str">
        <f t="shared" si="46"/>
        <v/>
      </c>
      <c r="K189" s="40" t="str">
        <f t="shared" si="48"/>
        <v>Lançar Preço Coluna (A) Faixa 1</v>
      </c>
      <c r="L189" s="40" t="str">
        <f t="shared" si="49"/>
        <v>Lançar Preço Coluna (B) Faixa 1</v>
      </c>
      <c r="M189" s="40" t="str">
        <f t="shared" si="50"/>
        <v>Lançar Preço Coluna (C) Faixa 1</v>
      </c>
      <c r="N189" s="40" t="str">
        <f t="shared" si="51"/>
        <v>Lançar Preço Coluna (D) Faixa 1</v>
      </c>
      <c r="O189" s="33"/>
      <c r="P189" s="31" t="str">
        <f>IF(F189&lt;&gt;"",IF(I189=TRUE,"Preços OK na Faixa 6","ERRO Preços na Faixa 6"),"Lançar Preços na Faixa 6")</f>
        <v>Lançar Preços na Faixa 6</v>
      </c>
    </row>
    <row r="190" spans="1:16" s="4" customFormat="1" ht="25.5">
      <c r="A190" s="11">
        <v>7</v>
      </c>
      <c r="B190" s="12" t="s">
        <v>7</v>
      </c>
      <c r="C190" s="19"/>
      <c r="D190" s="19"/>
      <c r="E190" s="19"/>
      <c r="F190" s="19"/>
      <c r="G190" s="10">
        <f t="shared" si="47"/>
        <v>0</v>
      </c>
      <c r="H190" s="75"/>
      <c r="I190" s="51" t="str">
        <f t="shared" si="46"/>
        <v/>
      </c>
      <c r="K190" s="40" t="str">
        <f t="shared" si="48"/>
        <v>Lançar Preço Coluna (A) Faixa 1</v>
      </c>
      <c r="L190" s="40" t="str">
        <f t="shared" si="49"/>
        <v>Lançar Preço Coluna (B) Faixa 1</v>
      </c>
      <c r="M190" s="40" t="str">
        <f t="shared" si="50"/>
        <v>Lançar Preço Coluna (C) Faixa 1</v>
      </c>
      <c r="N190" s="40" t="str">
        <f t="shared" si="51"/>
        <v>Lançar Preço Coluna (D) Faixa 1</v>
      </c>
      <c r="O190" s="33"/>
      <c r="P190" s="31" t="str">
        <f>IF(F190&lt;&gt;"",IF(I190=TRUE,"Preços OK na Faixa 7","ERRO Preços na Faixa 7"),"Lançar Preços na Faixa 7")</f>
        <v>Lançar Preços na Faixa 7</v>
      </c>
    </row>
    <row r="191" spans="1:16" s="4" customFormat="1" ht="25.5">
      <c r="A191" s="11">
        <v>8</v>
      </c>
      <c r="B191" s="12" t="s">
        <v>8</v>
      </c>
      <c r="C191" s="19"/>
      <c r="D191" s="19"/>
      <c r="E191" s="19"/>
      <c r="F191" s="19"/>
      <c r="G191" s="10">
        <f t="shared" si="47"/>
        <v>0</v>
      </c>
      <c r="H191" s="75"/>
      <c r="I191" s="51" t="str">
        <f t="shared" si="46"/>
        <v/>
      </c>
      <c r="K191" s="40" t="str">
        <f t="shared" si="48"/>
        <v>Lançar Preço Coluna (A) Faixa 1</v>
      </c>
      <c r="L191" s="40" t="str">
        <f t="shared" si="49"/>
        <v>Lançar Preço Coluna (B) Faixa 1</v>
      </c>
      <c r="M191" s="40" t="str">
        <f t="shared" si="50"/>
        <v>Lançar Preço Coluna (C) Faixa 1</v>
      </c>
      <c r="N191" s="40" t="str">
        <f t="shared" si="51"/>
        <v>Lançar Preço Coluna (D) Faixa 1</v>
      </c>
      <c r="O191" s="33"/>
      <c r="P191" s="31" t="str">
        <f>IF(F191&lt;&gt;"",IF(I191=TRUE,"Preços OK na Faixa 8","ERRO Preços na Faixa 8"),"Lançar Preços na Faixa 8")</f>
        <v>Lançar Preços na Faixa 8</v>
      </c>
    </row>
    <row r="192" spans="1:16" s="4" customFormat="1" ht="25.5">
      <c r="A192" s="11">
        <v>9</v>
      </c>
      <c r="B192" s="12" t="s">
        <v>9</v>
      </c>
      <c r="C192" s="19"/>
      <c r="D192" s="19"/>
      <c r="E192" s="19"/>
      <c r="F192" s="19"/>
      <c r="G192" s="10">
        <f t="shared" si="47"/>
        <v>0</v>
      </c>
      <c r="H192" s="75"/>
      <c r="I192" s="51" t="str">
        <f t="shared" si="46"/>
        <v/>
      </c>
      <c r="K192" s="40" t="str">
        <f t="shared" si="48"/>
        <v>Lançar Preço Coluna (A) Faixa 1</v>
      </c>
      <c r="L192" s="40" t="str">
        <f t="shared" si="49"/>
        <v>Lançar Preço Coluna (B) Faixa 1</v>
      </c>
      <c r="M192" s="40" t="str">
        <f t="shared" si="50"/>
        <v>Lançar Preço Coluna (C) Faixa 1</v>
      </c>
      <c r="N192" s="40" t="str">
        <f t="shared" si="51"/>
        <v>Lançar Preço Coluna (D) Faixa 1</v>
      </c>
      <c r="O192" s="33"/>
      <c r="P192" s="31" t="str">
        <f>IF(F192&lt;&gt;"",IF(I192=TRUE,"Preços OK na Faixa 9","ERRO Preços na Faixa 9"),"Lançar Preços na Faixa 9")</f>
        <v>Lançar Preços na Faixa 9</v>
      </c>
    </row>
    <row r="193" spans="1:16" s="4" customFormat="1" ht="25.5">
      <c r="A193" s="11">
        <v>10</v>
      </c>
      <c r="B193" s="12" t="s">
        <v>10</v>
      </c>
      <c r="C193" s="19"/>
      <c r="D193" s="19"/>
      <c r="E193" s="19"/>
      <c r="F193" s="19"/>
      <c r="G193" s="10">
        <f t="shared" si="47"/>
        <v>0</v>
      </c>
      <c r="H193" s="75"/>
      <c r="I193" s="51" t="str">
        <f t="shared" si="46"/>
        <v/>
      </c>
      <c r="K193" s="40" t="str">
        <f t="shared" si="48"/>
        <v>Lançar Preço Coluna (A) Faixa 1</v>
      </c>
      <c r="L193" s="40" t="str">
        <f t="shared" si="49"/>
        <v>Lançar Preço Coluna (B) Faixa 1</v>
      </c>
      <c r="M193" s="40" t="str">
        <f t="shared" si="50"/>
        <v>Lançar Preço Coluna (C) Faixa 1</v>
      </c>
      <c r="N193" s="40" t="str">
        <f t="shared" si="51"/>
        <v>Lançar Preço Coluna (D) Faixa 1</v>
      </c>
      <c r="O193" s="33"/>
      <c r="P193" s="31" t="str">
        <f>IF(F193&lt;&gt;"",IF(I193=TRUE,"Preços OK na Faixa 10","ERRO Preços na Faixa 10"),"Lançar Preços na Faixa 10")</f>
        <v>Lançar Preços na Faixa 10</v>
      </c>
    </row>
    <row r="194" spans="1:16" s="4" customFormat="1" ht="25.5">
      <c r="A194" s="11">
        <v>11</v>
      </c>
      <c r="B194" s="12" t="s">
        <v>11</v>
      </c>
      <c r="C194" s="19"/>
      <c r="D194" s="19"/>
      <c r="E194" s="19"/>
      <c r="F194" s="19"/>
      <c r="G194" s="10">
        <f t="shared" si="47"/>
        <v>0</v>
      </c>
      <c r="H194" s="75"/>
      <c r="I194" s="51" t="str">
        <f t="shared" si="46"/>
        <v/>
      </c>
      <c r="K194" s="40" t="str">
        <f t="shared" si="48"/>
        <v>Lançar Preço Coluna (A) Faixa 1</v>
      </c>
      <c r="L194" s="40" t="str">
        <f t="shared" si="49"/>
        <v>Lançar Preço Coluna (B) Faixa 1</v>
      </c>
      <c r="M194" s="40" t="str">
        <f t="shared" si="50"/>
        <v>Lançar Preço Coluna (C) Faixa 1</v>
      </c>
      <c r="N194" s="40" t="str">
        <f t="shared" si="51"/>
        <v>Lançar Preço Coluna (D) Faixa 1</v>
      </c>
      <c r="O194" s="33"/>
      <c r="P194" s="31" t="str">
        <f>IF(F194&lt;&gt;"",IF(I194=TRUE,"Preços OK na Faixa 11","ERRO Preços na Faixa 11"),"Lançar Preços na Faixa 11")</f>
        <v>Lançar Preços na Faixa 11</v>
      </c>
    </row>
    <row r="195" spans="1:16" s="4" customFormat="1" ht="25.5">
      <c r="A195" s="11">
        <v>12</v>
      </c>
      <c r="B195" s="12" t="s">
        <v>12</v>
      </c>
      <c r="C195" s="19"/>
      <c r="D195" s="19"/>
      <c r="E195" s="19"/>
      <c r="F195" s="19"/>
      <c r="G195" s="10">
        <f t="shared" si="47"/>
        <v>0</v>
      </c>
      <c r="H195" s="75"/>
      <c r="I195" s="51" t="str">
        <f t="shared" si="46"/>
        <v/>
      </c>
      <c r="K195" s="40" t="str">
        <f t="shared" si="48"/>
        <v>Lançar Preço Coluna (A) Faixa 1</v>
      </c>
      <c r="L195" s="40" t="str">
        <f t="shared" si="49"/>
        <v>Lançar Preço Coluna (B) Faixa 1</v>
      </c>
      <c r="M195" s="40" t="str">
        <f t="shared" si="50"/>
        <v>Lançar Preço Coluna (C) Faixa 1</v>
      </c>
      <c r="N195" s="40" t="str">
        <f t="shared" si="51"/>
        <v>Lançar Preço Coluna (D) Faixa 1</v>
      </c>
      <c r="O195" s="33"/>
      <c r="P195" s="36" t="str">
        <f>IF(F195&lt;&gt;"",IF(I195=TRUE,"Preços OK na Faixa 12","ERRO Preços na Faixa 12"),"Lançar Preços na Faixa 12")</f>
        <v>Lançar Preços na Faixa 12</v>
      </c>
    </row>
    <row r="196" spans="1:16" s="4" customFormat="1" ht="26.25" thickBot="1">
      <c r="A196" s="46">
        <v>13</v>
      </c>
      <c r="B196" s="47" t="s">
        <v>13</v>
      </c>
      <c r="C196" s="48"/>
      <c r="D196" s="48"/>
      <c r="E196" s="48"/>
      <c r="F196" s="48"/>
      <c r="G196" s="49">
        <f t="shared" si="47"/>
        <v>0</v>
      </c>
      <c r="H196" s="75">
        <f>SUM(G184:G196)</f>
        <v>0</v>
      </c>
      <c r="I196" s="51" t="str">
        <f t="shared" si="46"/>
        <v/>
      </c>
      <c r="K196" s="40" t="str">
        <f t="shared" si="48"/>
        <v>Lançar Preço Coluna (A) Faixa 1</v>
      </c>
      <c r="L196" s="40" t="str">
        <f t="shared" si="49"/>
        <v>Lançar Preço Coluna (B) Faixa 1</v>
      </c>
      <c r="M196" s="40" t="str">
        <f t="shared" si="50"/>
        <v>Lançar Preço Coluna (C) Faixa 1</v>
      </c>
      <c r="N196" s="40" t="str">
        <f t="shared" si="51"/>
        <v>Lançar Preço Coluna (D) Faixa 1</v>
      </c>
      <c r="O196" s="39"/>
      <c r="P196" s="36" t="str">
        <f>IF(F196&lt;&gt;"",IF(I196=TRUE,"Preços OK na Faixa 13","ERRO Preços na Faixa 13"),"Lançar Preços na Faixa 13")</f>
        <v>Lançar Preços na Faixa 13</v>
      </c>
    </row>
    <row r="197" spans="1:16" s="4" customFormat="1" ht="21.75" customHeight="1" thickBot="1">
      <c r="A197" s="6"/>
      <c r="H197" s="74"/>
      <c r="I197" s="51"/>
      <c r="K197" s="35"/>
      <c r="L197" s="35"/>
      <c r="M197" s="35"/>
      <c r="N197" s="35"/>
      <c r="O197" s="35"/>
      <c r="P197" s="35"/>
    </row>
    <row r="198" spans="1:16" s="60" customFormat="1" ht="30.75" customHeight="1" thickBot="1">
      <c r="A198" s="164" t="s">
        <v>23</v>
      </c>
      <c r="B198" s="165"/>
      <c r="C198" s="165"/>
      <c r="D198" s="165"/>
      <c r="E198" s="166"/>
      <c r="F198" s="166"/>
      <c r="G198" s="167"/>
      <c r="H198" s="58"/>
      <c r="I198" s="59"/>
      <c r="K198" s="145" t="s">
        <v>50</v>
      </c>
      <c r="L198" s="145"/>
      <c r="M198" s="145"/>
      <c r="N198" s="145"/>
      <c r="O198" s="61"/>
      <c r="P198" s="147" t="s">
        <v>51</v>
      </c>
    </row>
    <row r="199" spans="1:16" s="4" customFormat="1" ht="57" customHeight="1" thickBot="1">
      <c r="A199" s="156" t="s">
        <v>215</v>
      </c>
      <c r="B199" s="157"/>
      <c r="C199" s="157"/>
      <c r="D199" s="157"/>
      <c r="E199" s="157"/>
      <c r="F199" s="157"/>
      <c r="G199" s="158"/>
      <c r="H199" s="53"/>
      <c r="I199" s="51"/>
      <c r="K199" s="145"/>
      <c r="L199" s="145"/>
      <c r="M199" s="145"/>
      <c r="N199" s="145"/>
      <c r="O199" s="18"/>
      <c r="P199" s="147"/>
    </row>
    <row r="200" spans="1:16" s="4" customFormat="1" ht="12.75" customHeight="1" thickBot="1">
      <c r="A200" s="127" t="s">
        <v>37</v>
      </c>
      <c r="B200" s="127" t="s">
        <v>36</v>
      </c>
      <c r="C200" s="130" t="s">
        <v>45</v>
      </c>
      <c r="D200" s="131"/>
      <c r="E200" s="131"/>
      <c r="F200" s="132"/>
      <c r="G200" s="133" t="s">
        <v>89</v>
      </c>
      <c r="H200" s="54"/>
      <c r="I200" s="51"/>
      <c r="K200" s="145"/>
      <c r="L200" s="145"/>
      <c r="M200" s="145"/>
      <c r="N200" s="145"/>
      <c r="O200" s="18"/>
      <c r="P200" s="147"/>
    </row>
    <row r="201" spans="1:16" s="4" customFormat="1" ht="13.5" customHeight="1" thickBot="1">
      <c r="A201" s="128"/>
      <c r="B201" s="128"/>
      <c r="C201" s="21" t="s">
        <v>41</v>
      </c>
      <c r="D201" s="20" t="s">
        <v>42</v>
      </c>
      <c r="E201" s="20" t="s">
        <v>43</v>
      </c>
      <c r="F201" s="20" t="s">
        <v>44</v>
      </c>
      <c r="G201" s="134"/>
      <c r="H201" s="54"/>
      <c r="I201" s="51"/>
      <c r="K201" s="145"/>
      <c r="L201" s="145"/>
      <c r="M201" s="145"/>
      <c r="N201" s="145"/>
      <c r="O201" s="18"/>
      <c r="P201" s="147"/>
    </row>
    <row r="202" spans="1:16" s="4" customFormat="1" ht="39" customHeight="1" thickBot="1">
      <c r="A202" s="129"/>
      <c r="B202" s="129"/>
      <c r="C202" s="43" t="s">
        <v>87</v>
      </c>
      <c r="D202" s="44" t="s">
        <v>47</v>
      </c>
      <c r="E202" s="44" t="s">
        <v>88</v>
      </c>
      <c r="F202" s="44" t="s">
        <v>49</v>
      </c>
      <c r="G202" s="135"/>
      <c r="H202" s="54"/>
      <c r="I202" s="51"/>
      <c r="K202" s="146"/>
      <c r="L202" s="146"/>
      <c r="M202" s="146"/>
      <c r="N202" s="146"/>
      <c r="O202" s="32"/>
      <c r="P202" s="148"/>
    </row>
    <row r="203" spans="1:16" s="4" customFormat="1" ht="25.5">
      <c r="A203" s="8">
        <v>1</v>
      </c>
      <c r="B203" s="9" t="s">
        <v>1</v>
      </c>
      <c r="C203" s="19"/>
      <c r="D203" s="19"/>
      <c r="E203" s="19"/>
      <c r="F203" s="19"/>
      <c r="G203" s="10">
        <f>SUM(C203:D203)</f>
        <v>0</v>
      </c>
      <c r="H203" s="75"/>
      <c r="I203" s="51" t="str">
        <f t="shared" ref="I203:I215" si="52">IF(C203&lt;&gt;0,AND(D203&lt;C203,E203&lt;D203,F203&lt;E203),"")</f>
        <v/>
      </c>
      <c r="K203" s="40" t="str">
        <f>IF(C203&lt;&gt;0,IF(AND(C203&lt;C184),"Preço Ok Coluna (A) Faixa 1","ERRO Preço Coluna (A) Faixa 1"),"Lançar Preço Coluna (A) Faixa 1")</f>
        <v>Lançar Preço Coluna (A) Faixa 1</v>
      </c>
      <c r="L203" s="40" t="str">
        <f>IF(D203&lt;&gt;0,IF(AND(D203&lt;D184),"Preço Ok Coluna (B) Faixa 1","ERRO Preço Coluna (B) Faixa 1"),"Lançar Preço Coluna (B) Faixa 1")</f>
        <v>Lançar Preço Coluna (B) Faixa 1</v>
      </c>
      <c r="M203" s="40" t="str">
        <f>IF(E203&lt;&gt;0,IF(AND(E203&lt;E184),"Preço Ok Coluna (C) Faixa 1","ERRO Preço Coluna (C) Faixa 1"),"Lançar Preço Coluna (C) Faixa 1")</f>
        <v>Lançar Preço Coluna (C) Faixa 1</v>
      </c>
      <c r="N203" s="40" t="str">
        <f>IF(F203&lt;&gt;0,IF(AND(F203&lt;F184),"Preço Ok Coluna (D) Faixa 1","ERRO Preço Coluna (D) Faixa 1"),"Lançar Preço Coluna (D) Faixa 1")</f>
        <v>Lançar Preço Coluna (D) Faixa 1</v>
      </c>
      <c r="O203" s="40"/>
      <c r="P203" s="31" t="str">
        <f>IF(F203&lt;&gt;"",IF(I203=TRUE,"Preços OK na Faixa 1","ERRO Preços na Faixa 1"),"Lançar Preços na Faixa 1")</f>
        <v>Lançar Preços na Faixa 1</v>
      </c>
    </row>
    <row r="204" spans="1:16" s="4" customFormat="1" ht="25.5">
      <c r="A204" s="11">
        <v>2</v>
      </c>
      <c r="B204" s="12" t="s">
        <v>2</v>
      </c>
      <c r="C204" s="19"/>
      <c r="D204" s="19"/>
      <c r="E204" s="19"/>
      <c r="F204" s="19"/>
      <c r="G204" s="10">
        <f t="shared" ref="G204:G215" si="53">SUM(C204:D204)</f>
        <v>0</v>
      </c>
      <c r="H204" s="75"/>
      <c r="I204" s="51" t="str">
        <f t="shared" si="52"/>
        <v/>
      </c>
      <c r="K204" s="40" t="str">
        <f>IF(C204&lt;&gt;0,IF(AND(C204&lt;C185),"Preço Ok Coluna (A) Faixa 1","ERRO Preço Coluna (A) Faixa 1"),"Lançar Preço Coluna (A) Faixa 1")</f>
        <v>Lançar Preço Coluna (A) Faixa 1</v>
      </c>
      <c r="L204" s="40" t="str">
        <f>IF(D204&lt;&gt;0,IF(AND(D204&lt;D185),"Preço Ok Coluna (B) Faixa 1","ERRO Preço Coluna (B) Faixa 1"),"Lançar Preço Coluna (B) Faixa 1")</f>
        <v>Lançar Preço Coluna (B) Faixa 1</v>
      </c>
      <c r="M204" s="40" t="str">
        <f>IF(E204&lt;&gt;0,IF(AND(E204&lt;E185),"Preço Ok Coluna (C) Faixa 1","ERRO Preço Coluna (C) Faixa 1"),"Lançar Preço Coluna (C) Faixa 1")</f>
        <v>Lançar Preço Coluna (C) Faixa 1</v>
      </c>
      <c r="N204" s="40" t="str">
        <f>IF(F204&lt;&gt;0,IF(AND(F204&lt;F185),"Preço Ok Coluna (D) Faixa 1","ERRO Preço Coluna (D) Faixa 1"),"Lançar Preço Coluna (D) Faixa 1")</f>
        <v>Lançar Preço Coluna (D) Faixa 1</v>
      </c>
      <c r="O204" s="33"/>
      <c r="P204" s="31" t="str">
        <f>IF(F204&lt;&gt;"",IF(I204=TRUE,"Preços OK na Faixa 2","ERRO Preços na Faixa 2"),"Lançar Preços na Faixa 2")</f>
        <v>Lançar Preços na Faixa 2</v>
      </c>
    </row>
    <row r="205" spans="1:16" s="4" customFormat="1" ht="25.5">
      <c r="A205" s="11">
        <v>3</v>
      </c>
      <c r="B205" s="12" t="s">
        <v>3</v>
      </c>
      <c r="C205" s="19"/>
      <c r="D205" s="19"/>
      <c r="E205" s="19"/>
      <c r="F205" s="19"/>
      <c r="G205" s="10">
        <f t="shared" si="53"/>
        <v>0</v>
      </c>
      <c r="H205" s="75"/>
      <c r="I205" s="51" t="str">
        <f t="shared" si="52"/>
        <v/>
      </c>
      <c r="K205" s="40" t="str">
        <f t="shared" ref="K205:K215" si="54">IF(C205&lt;&gt;0,IF(AND(C205&lt;C186),"Preço Ok Coluna (A) Faixa 1","ERRO Preço Coluna (A) Faixa 1"),"Lançar Preço Coluna (A) Faixa 1")</f>
        <v>Lançar Preço Coluna (A) Faixa 1</v>
      </c>
      <c r="L205" s="40" t="str">
        <f t="shared" ref="L205:L215" si="55">IF(D205&lt;&gt;0,IF(AND(D205&lt;D186),"Preço Ok Coluna (B) Faixa 1","ERRO Preço Coluna (B) Faixa 1"),"Lançar Preço Coluna (B) Faixa 1")</f>
        <v>Lançar Preço Coluna (B) Faixa 1</v>
      </c>
      <c r="M205" s="40" t="str">
        <f t="shared" ref="M205:M215" si="56">IF(E205&lt;&gt;0,IF(AND(E205&lt;E186),"Preço Ok Coluna (C) Faixa 1","ERRO Preço Coluna (C) Faixa 1"),"Lançar Preço Coluna (C) Faixa 1")</f>
        <v>Lançar Preço Coluna (C) Faixa 1</v>
      </c>
      <c r="N205" s="40" t="str">
        <f t="shared" ref="N205:N215" si="57">IF(F205&lt;&gt;0,IF(AND(F205&lt;F186),"Preço Ok Coluna (D) Faixa 1","ERRO Preço Coluna (D) Faixa 1"),"Lançar Preço Coluna (D) Faixa 1")</f>
        <v>Lançar Preço Coluna (D) Faixa 1</v>
      </c>
      <c r="O205" s="33"/>
      <c r="P205" s="31" t="str">
        <f>IF(F205&lt;&gt;"",IF(I205=TRUE,"Preços OK na Faixa 3","ERRO Preços na Faixa 3"),"Lançar Preços na Faixa 3")</f>
        <v>Lançar Preços na Faixa 3</v>
      </c>
    </row>
    <row r="206" spans="1:16" s="4" customFormat="1" ht="25.5">
      <c r="A206" s="11">
        <v>4</v>
      </c>
      <c r="B206" s="12" t="s">
        <v>4</v>
      </c>
      <c r="C206" s="19"/>
      <c r="D206" s="19"/>
      <c r="E206" s="19"/>
      <c r="F206" s="19"/>
      <c r="G206" s="10">
        <f t="shared" si="53"/>
        <v>0</v>
      </c>
      <c r="H206" s="75"/>
      <c r="I206" s="51" t="str">
        <f t="shared" si="52"/>
        <v/>
      </c>
      <c r="K206" s="40" t="str">
        <f t="shared" si="54"/>
        <v>Lançar Preço Coluna (A) Faixa 1</v>
      </c>
      <c r="L206" s="40" t="str">
        <f t="shared" si="55"/>
        <v>Lançar Preço Coluna (B) Faixa 1</v>
      </c>
      <c r="M206" s="40" t="str">
        <f t="shared" si="56"/>
        <v>Lançar Preço Coluna (C) Faixa 1</v>
      </c>
      <c r="N206" s="40" t="str">
        <f t="shared" si="57"/>
        <v>Lançar Preço Coluna (D) Faixa 1</v>
      </c>
      <c r="O206" s="33"/>
      <c r="P206" s="31" t="str">
        <f>IF(F206&lt;&gt;"",IF(I206=TRUE,"Preços OK na Faixa 4","ERRO Preços na Faixa 4"),"Lançar Preços na Faixa 4")</f>
        <v>Lançar Preços na Faixa 4</v>
      </c>
    </row>
    <row r="207" spans="1:16" s="4" customFormat="1" ht="25.5">
      <c r="A207" s="11">
        <v>5</v>
      </c>
      <c r="B207" s="12" t="s">
        <v>5</v>
      </c>
      <c r="C207" s="19"/>
      <c r="D207" s="19"/>
      <c r="E207" s="19"/>
      <c r="F207" s="19"/>
      <c r="G207" s="10">
        <f t="shared" si="53"/>
        <v>0</v>
      </c>
      <c r="H207" s="75"/>
      <c r="I207" s="51" t="str">
        <f t="shared" si="52"/>
        <v/>
      </c>
      <c r="K207" s="40" t="str">
        <f t="shared" si="54"/>
        <v>Lançar Preço Coluna (A) Faixa 1</v>
      </c>
      <c r="L207" s="40" t="str">
        <f t="shared" si="55"/>
        <v>Lançar Preço Coluna (B) Faixa 1</v>
      </c>
      <c r="M207" s="40" t="str">
        <f t="shared" si="56"/>
        <v>Lançar Preço Coluna (C) Faixa 1</v>
      </c>
      <c r="N207" s="40" t="str">
        <f t="shared" si="57"/>
        <v>Lançar Preço Coluna (D) Faixa 1</v>
      </c>
      <c r="O207" s="33"/>
      <c r="P207" s="31" t="str">
        <f>IF(F207&lt;&gt;"",IF(I207=TRUE,"Preços OK na Faixa 5","ERRO Preços na Faixa 5"),"Lançar Preços na Faixa 5")</f>
        <v>Lançar Preços na Faixa 5</v>
      </c>
    </row>
    <row r="208" spans="1:16" s="4" customFormat="1" ht="25.5">
      <c r="A208" s="11">
        <v>6</v>
      </c>
      <c r="B208" s="12" t="s">
        <v>6</v>
      </c>
      <c r="C208" s="19"/>
      <c r="D208" s="19"/>
      <c r="E208" s="19"/>
      <c r="F208" s="19"/>
      <c r="G208" s="10">
        <f t="shared" si="53"/>
        <v>0</v>
      </c>
      <c r="H208" s="75"/>
      <c r="I208" s="51" t="str">
        <f t="shared" si="52"/>
        <v/>
      </c>
      <c r="K208" s="40" t="str">
        <f t="shared" si="54"/>
        <v>Lançar Preço Coluna (A) Faixa 1</v>
      </c>
      <c r="L208" s="40" t="str">
        <f t="shared" si="55"/>
        <v>Lançar Preço Coluna (B) Faixa 1</v>
      </c>
      <c r="M208" s="40" t="str">
        <f t="shared" si="56"/>
        <v>Lançar Preço Coluna (C) Faixa 1</v>
      </c>
      <c r="N208" s="40" t="str">
        <f t="shared" si="57"/>
        <v>Lançar Preço Coluna (D) Faixa 1</v>
      </c>
      <c r="O208" s="33"/>
      <c r="P208" s="31" t="str">
        <f>IF(F208&lt;&gt;"",IF(I208=TRUE,"Preços OK na Faixa 6","ERRO Preços na Faixa 6"),"Lançar Preços na Faixa 6")</f>
        <v>Lançar Preços na Faixa 6</v>
      </c>
    </row>
    <row r="209" spans="1:16" s="4" customFormat="1" ht="25.5">
      <c r="A209" s="11">
        <v>7</v>
      </c>
      <c r="B209" s="12" t="s">
        <v>7</v>
      </c>
      <c r="C209" s="19"/>
      <c r="D209" s="19"/>
      <c r="E209" s="19"/>
      <c r="F209" s="19"/>
      <c r="G209" s="10">
        <f t="shared" si="53"/>
        <v>0</v>
      </c>
      <c r="H209" s="75"/>
      <c r="I209" s="51" t="str">
        <f t="shared" si="52"/>
        <v/>
      </c>
      <c r="K209" s="40" t="str">
        <f t="shared" si="54"/>
        <v>Lançar Preço Coluna (A) Faixa 1</v>
      </c>
      <c r="L209" s="40" t="str">
        <f t="shared" si="55"/>
        <v>Lançar Preço Coluna (B) Faixa 1</v>
      </c>
      <c r="M209" s="40" t="str">
        <f t="shared" si="56"/>
        <v>Lançar Preço Coluna (C) Faixa 1</v>
      </c>
      <c r="N209" s="40" t="str">
        <f t="shared" si="57"/>
        <v>Lançar Preço Coluna (D) Faixa 1</v>
      </c>
      <c r="O209" s="33"/>
      <c r="P209" s="31" t="str">
        <f>IF(F209&lt;&gt;"",IF(I209=TRUE,"Preços OK na Faixa 7","ERRO Preços na Faixa 7"),"Lançar Preços na Faixa 7")</f>
        <v>Lançar Preços na Faixa 7</v>
      </c>
    </row>
    <row r="210" spans="1:16" s="4" customFormat="1" ht="25.5">
      <c r="A210" s="11">
        <v>8</v>
      </c>
      <c r="B210" s="12" t="s">
        <v>8</v>
      </c>
      <c r="C210" s="19"/>
      <c r="D210" s="19"/>
      <c r="E210" s="19"/>
      <c r="F210" s="19"/>
      <c r="G210" s="10">
        <f t="shared" si="53"/>
        <v>0</v>
      </c>
      <c r="H210" s="75"/>
      <c r="I210" s="51" t="str">
        <f t="shared" si="52"/>
        <v/>
      </c>
      <c r="K210" s="40" t="str">
        <f t="shared" si="54"/>
        <v>Lançar Preço Coluna (A) Faixa 1</v>
      </c>
      <c r="L210" s="40" t="str">
        <f t="shared" si="55"/>
        <v>Lançar Preço Coluna (B) Faixa 1</v>
      </c>
      <c r="M210" s="40" t="str">
        <f t="shared" si="56"/>
        <v>Lançar Preço Coluna (C) Faixa 1</v>
      </c>
      <c r="N210" s="40" t="str">
        <f t="shared" si="57"/>
        <v>Lançar Preço Coluna (D) Faixa 1</v>
      </c>
      <c r="O210" s="33"/>
      <c r="P210" s="31" t="str">
        <f>IF(F210&lt;&gt;"",IF(I210=TRUE,"Preços OK na Faixa 8","ERRO Preços na Faixa 8"),"Lançar Preços na Faixa 8")</f>
        <v>Lançar Preços na Faixa 8</v>
      </c>
    </row>
    <row r="211" spans="1:16" s="4" customFormat="1" ht="25.5">
      <c r="A211" s="11">
        <v>9</v>
      </c>
      <c r="B211" s="12" t="s">
        <v>9</v>
      </c>
      <c r="C211" s="19"/>
      <c r="D211" s="19"/>
      <c r="E211" s="19"/>
      <c r="F211" s="19"/>
      <c r="G211" s="10">
        <f t="shared" si="53"/>
        <v>0</v>
      </c>
      <c r="H211" s="75"/>
      <c r="I211" s="51" t="str">
        <f t="shared" si="52"/>
        <v/>
      </c>
      <c r="K211" s="40" t="str">
        <f t="shared" si="54"/>
        <v>Lançar Preço Coluna (A) Faixa 1</v>
      </c>
      <c r="L211" s="40" t="str">
        <f t="shared" si="55"/>
        <v>Lançar Preço Coluna (B) Faixa 1</v>
      </c>
      <c r="M211" s="40" t="str">
        <f t="shared" si="56"/>
        <v>Lançar Preço Coluna (C) Faixa 1</v>
      </c>
      <c r="N211" s="40" t="str">
        <f t="shared" si="57"/>
        <v>Lançar Preço Coluna (D) Faixa 1</v>
      </c>
      <c r="O211" s="33"/>
      <c r="P211" s="31" t="str">
        <f>IF(F211&lt;&gt;"",IF(I211=TRUE,"Preços OK na Faixa 9","ERRO Preços na Faixa 9"),"Lançar Preços na Faixa 9")</f>
        <v>Lançar Preços na Faixa 9</v>
      </c>
    </row>
    <row r="212" spans="1:16" s="4" customFormat="1" ht="25.5">
      <c r="A212" s="11">
        <v>10</v>
      </c>
      <c r="B212" s="12" t="s">
        <v>10</v>
      </c>
      <c r="C212" s="19"/>
      <c r="D212" s="19"/>
      <c r="E212" s="19"/>
      <c r="F212" s="19"/>
      <c r="G212" s="10">
        <f t="shared" si="53"/>
        <v>0</v>
      </c>
      <c r="H212" s="75"/>
      <c r="I212" s="51" t="str">
        <f t="shared" si="52"/>
        <v/>
      </c>
      <c r="K212" s="40" t="str">
        <f t="shared" si="54"/>
        <v>Lançar Preço Coluna (A) Faixa 1</v>
      </c>
      <c r="L212" s="40" t="str">
        <f t="shared" si="55"/>
        <v>Lançar Preço Coluna (B) Faixa 1</v>
      </c>
      <c r="M212" s="40" t="str">
        <f t="shared" si="56"/>
        <v>Lançar Preço Coluna (C) Faixa 1</v>
      </c>
      <c r="N212" s="40" t="str">
        <f t="shared" si="57"/>
        <v>Lançar Preço Coluna (D) Faixa 1</v>
      </c>
      <c r="O212" s="33"/>
      <c r="P212" s="31" t="str">
        <f>IF(F212&lt;&gt;"",IF(I212=TRUE,"Preços OK na Faixa 10","ERRO Preços na Faixa 10"),"Lançar Preços na Faixa 10")</f>
        <v>Lançar Preços na Faixa 10</v>
      </c>
    </row>
    <row r="213" spans="1:16" s="4" customFormat="1" ht="25.5">
      <c r="A213" s="11">
        <v>11</v>
      </c>
      <c r="B213" s="12" t="s">
        <v>11</v>
      </c>
      <c r="C213" s="19"/>
      <c r="D213" s="19"/>
      <c r="E213" s="19"/>
      <c r="F213" s="19"/>
      <c r="G213" s="10">
        <f t="shared" si="53"/>
        <v>0</v>
      </c>
      <c r="H213" s="75"/>
      <c r="I213" s="51" t="str">
        <f t="shared" si="52"/>
        <v/>
      </c>
      <c r="K213" s="40" t="str">
        <f t="shared" si="54"/>
        <v>Lançar Preço Coluna (A) Faixa 1</v>
      </c>
      <c r="L213" s="40" t="str">
        <f t="shared" si="55"/>
        <v>Lançar Preço Coluna (B) Faixa 1</v>
      </c>
      <c r="M213" s="40" t="str">
        <f t="shared" si="56"/>
        <v>Lançar Preço Coluna (C) Faixa 1</v>
      </c>
      <c r="N213" s="40" t="str">
        <f t="shared" si="57"/>
        <v>Lançar Preço Coluna (D) Faixa 1</v>
      </c>
      <c r="O213" s="33"/>
      <c r="P213" s="31" t="str">
        <f>IF(F213&lt;&gt;"",IF(I213=TRUE,"Preços OK na Faixa 11","ERRO Preços na Faixa 11"),"Lançar Preços na Faixa 11")</f>
        <v>Lançar Preços na Faixa 11</v>
      </c>
    </row>
    <row r="214" spans="1:16" s="4" customFormat="1" ht="25.5">
      <c r="A214" s="11">
        <v>12</v>
      </c>
      <c r="B214" s="12" t="s">
        <v>12</v>
      </c>
      <c r="C214" s="19"/>
      <c r="D214" s="19"/>
      <c r="E214" s="19"/>
      <c r="F214" s="19"/>
      <c r="G214" s="10">
        <f t="shared" si="53"/>
        <v>0</v>
      </c>
      <c r="H214" s="75"/>
      <c r="I214" s="51" t="str">
        <f t="shared" si="52"/>
        <v/>
      </c>
      <c r="K214" s="40" t="str">
        <f t="shared" si="54"/>
        <v>Lançar Preço Coluna (A) Faixa 1</v>
      </c>
      <c r="L214" s="40" t="str">
        <f t="shared" si="55"/>
        <v>Lançar Preço Coluna (B) Faixa 1</v>
      </c>
      <c r="M214" s="40" t="str">
        <f t="shared" si="56"/>
        <v>Lançar Preço Coluna (C) Faixa 1</v>
      </c>
      <c r="N214" s="40" t="str">
        <f t="shared" si="57"/>
        <v>Lançar Preço Coluna (D) Faixa 1</v>
      </c>
      <c r="O214" s="33"/>
      <c r="P214" s="36" t="str">
        <f>IF(F214&lt;&gt;"",IF(I214=TRUE,"Preços OK na Faixa 12","ERRO Preços na Faixa 12"),"Lançar Preços na Faixa 12")</f>
        <v>Lançar Preços na Faixa 12</v>
      </c>
    </row>
    <row r="215" spans="1:16" s="4" customFormat="1" ht="26.25" thickBot="1">
      <c r="A215" s="46">
        <v>13</v>
      </c>
      <c r="B215" s="47" t="s">
        <v>13</v>
      </c>
      <c r="C215" s="48"/>
      <c r="D215" s="48"/>
      <c r="E215" s="48"/>
      <c r="F215" s="48"/>
      <c r="G215" s="49">
        <f t="shared" si="53"/>
        <v>0</v>
      </c>
      <c r="H215" s="75">
        <f>SUM(G203:G215)</f>
        <v>0</v>
      </c>
      <c r="I215" s="51" t="str">
        <f t="shared" si="52"/>
        <v/>
      </c>
      <c r="K215" s="40" t="str">
        <f t="shared" si="54"/>
        <v>Lançar Preço Coluna (A) Faixa 1</v>
      </c>
      <c r="L215" s="40" t="str">
        <f t="shared" si="55"/>
        <v>Lançar Preço Coluna (B) Faixa 1</v>
      </c>
      <c r="M215" s="40" t="str">
        <f t="shared" si="56"/>
        <v>Lançar Preço Coluna (C) Faixa 1</v>
      </c>
      <c r="N215" s="40" t="str">
        <f t="shared" si="57"/>
        <v>Lançar Preço Coluna (D) Faixa 1</v>
      </c>
      <c r="O215" s="39"/>
      <c r="P215" s="36" t="str">
        <f>IF(F215&lt;&gt;"",IF(I215=TRUE,"Preços OK na Faixa 13","ERRO Preços na Faixa 13"),"Lançar Preços na Faixa 13")</f>
        <v>Lançar Preços na Faixa 13</v>
      </c>
    </row>
    <row r="216" spans="1:16" s="4" customFormat="1" ht="21.75" customHeight="1" thickBot="1">
      <c r="A216" s="6"/>
      <c r="H216" s="74"/>
      <c r="I216" s="51"/>
      <c r="K216" s="35"/>
      <c r="L216" s="35"/>
      <c r="M216" s="35"/>
      <c r="N216" s="35"/>
      <c r="O216" s="35"/>
      <c r="P216" s="42"/>
    </row>
    <row r="217" spans="1:16" s="60" customFormat="1" ht="30.75" customHeight="1" thickBot="1">
      <c r="A217" s="164" t="s">
        <v>24</v>
      </c>
      <c r="B217" s="165"/>
      <c r="C217" s="165"/>
      <c r="D217" s="165"/>
      <c r="E217" s="166"/>
      <c r="F217" s="166"/>
      <c r="G217" s="167"/>
      <c r="H217" s="58"/>
      <c r="I217" s="59"/>
      <c r="K217" s="145" t="s">
        <v>50</v>
      </c>
      <c r="L217" s="145"/>
      <c r="M217" s="145"/>
      <c r="N217" s="145"/>
      <c r="O217" s="61"/>
      <c r="P217" s="147" t="s">
        <v>51</v>
      </c>
    </row>
    <row r="218" spans="1:16" s="4" customFormat="1" ht="57" customHeight="1" thickBot="1">
      <c r="A218" s="156" t="s">
        <v>216</v>
      </c>
      <c r="B218" s="157"/>
      <c r="C218" s="157"/>
      <c r="D218" s="157"/>
      <c r="E218" s="157"/>
      <c r="F218" s="157"/>
      <c r="G218" s="158"/>
      <c r="H218" s="53"/>
      <c r="I218" s="51"/>
      <c r="K218" s="145"/>
      <c r="L218" s="145"/>
      <c r="M218" s="145"/>
      <c r="N218" s="145"/>
      <c r="O218" s="18"/>
      <c r="P218" s="147"/>
    </row>
    <row r="219" spans="1:16" s="4" customFormat="1" ht="12.75" customHeight="1" thickBot="1">
      <c r="A219" s="127" t="s">
        <v>37</v>
      </c>
      <c r="B219" s="127" t="s">
        <v>36</v>
      </c>
      <c r="C219" s="130" t="s">
        <v>45</v>
      </c>
      <c r="D219" s="131"/>
      <c r="E219" s="131"/>
      <c r="F219" s="132"/>
      <c r="G219" s="133" t="s">
        <v>89</v>
      </c>
      <c r="H219" s="54"/>
      <c r="I219" s="51"/>
      <c r="K219" s="145"/>
      <c r="L219" s="145"/>
      <c r="M219" s="145"/>
      <c r="N219" s="145"/>
      <c r="O219" s="18"/>
      <c r="P219" s="147"/>
    </row>
    <row r="220" spans="1:16" s="4" customFormat="1" ht="13.5" customHeight="1" thickBot="1">
      <c r="A220" s="128"/>
      <c r="B220" s="128"/>
      <c r="C220" s="21" t="s">
        <v>41</v>
      </c>
      <c r="D220" s="20" t="s">
        <v>42</v>
      </c>
      <c r="E220" s="20" t="s">
        <v>43</v>
      </c>
      <c r="F220" s="20" t="s">
        <v>44</v>
      </c>
      <c r="G220" s="134"/>
      <c r="H220" s="54"/>
      <c r="I220" s="51"/>
      <c r="K220" s="145"/>
      <c r="L220" s="145"/>
      <c r="M220" s="145"/>
      <c r="N220" s="145"/>
      <c r="O220" s="18"/>
      <c r="P220" s="147"/>
    </row>
    <row r="221" spans="1:16" s="4" customFormat="1" ht="39" customHeight="1" thickBot="1">
      <c r="A221" s="129"/>
      <c r="B221" s="129"/>
      <c r="C221" s="43" t="s">
        <v>87</v>
      </c>
      <c r="D221" s="44" t="s">
        <v>47</v>
      </c>
      <c r="E221" s="44" t="s">
        <v>88</v>
      </c>
      <c r="F221" s="44" t="s">
        <v>49</v>
      </c>
      <c r="G221" s="135"/>
      <c r="H221" s="54"/>
      <c r="I221" s="51"/>
      <c r="K221" s="146"/>
      <c r="L221" s="146"/>
      <c r="M221" s="146"/>
      <c r="N221" s="146"/>
      <c r="O221" s="32"/>
      <c r="P221" s="148"/>
    </row>
    <row r="222" spans="1:16" s="4" customFormat="1" ht="25.5">
      <c r="A222" s="8">
        <v>1</v>
      </c>
      <c r="B222" s="9" t="s">
        <v>1</v>
      </c>
      <c r="C222" s="19"/>
      <c r="D222" s="19"/>
      <c r="E222" s="19"/>
      <c r="F222" s="19"/>
      <c r="G222" s="10">
        <f>SUM(C222:D222)</f>
        <v>0</v>
      </c>
      <c r="H222" s="75"/>
      <c r="I222" s="51" t="str">
        <f t="shared" ref="I222:I234" si="58">IF(C222&lt;&gt;0,AND(D222&lt;C222,E222&lt;D222,F222&lt;E222),"")</f>
        <v/>
      </c>
      <c r="K222" s="40" t="str">
        <f>IF(C222&lt;&gt;0,IF(AND(C222&lt;C203),"Preço Ok Coluna (A) Faixa 1","ERRO Preço Coluna (A) Faixa 1"),"Lançar Preço Coluna (A) Faixa 1")</f>
        <v>Lançar Preço Coluna (A) Faixa 1</v>
      </c>
      <c r="L222" s="40" t="str">
        <f>IF(D222&lt;&gt;0,IF(AND(D222&lt;D203),"Preço Ok Coluna (B) Faixa 1","ERRO Preço Coluna (B) Faixa 1"),"Lançar Preço Coluna (B) Faixa 1")</f>
        <v>Lançar Preço Coluna (B) Faixa 1</v>
      </c>
      <c r="M222" s="40" t="str">
        <f>IF(E222&lt;&gt;0,IF(AND(E222&lt;E203),"Preço Ok Coluna (C) Faixa 1","ERRO Preço Coluna (C) Faixa 1"),"Lançar Preço Coluna (C) Faixa 1")</f>
        <v>Lançar Preço Coluna (C) Faixa 1</v>
      </c>
      <c r="N222" s="40" t="str">
        <f>IF(F222&lt;&gt;0,IF(AND(F222&lt;F203),"Preço Ok Coluna (D) Faixa 1","ERRO Preço Coluna (D) Faixa 1"),"Lançar Preço Coluna (D) Faixa 1")</f>
        <v>Lançar Preço Coluna (D) Faixa 1</v>
      </c>
      <c r="O222" s="40"/>
      <c r="P222" s="31" t="str">
        <f>IF(F222&lt;&gt;"",IF(I222=TRUE,"Preços OK na Faixa 1","ERRO Preços na Faixa 1"),"Lançar Preços na Faixa 1")</f>
        <v>Lançar Preços na Faixa 1</v>
      </c>
    </row>
    <row r="223" spans="1:16" s="4" customFormat="1" ht="25.5">
      <c r="A223" s="11">
        <v>2</v>
      </c>
      <c r="B223" s="12" t="s">
        <v>2</v>
      </c>
      <c r="C223" s="19"/>
      <c r="D223" s="19"/>
      <c r="E223" s="19"/>
      <c r="F223" s="19"/>
      <c r="G223" s="10">
        <f t="shared" ref="G223:G234" si="59">SUM(C223:D223)</f>
        <v>0</v>
      </c>
      <c r="H223" s="75"/>
      <c r="I223" s="51" t="str">
        <f t="shared" si="58"/>
        <v/>
      </c>
      <c r="K223" s="40" t="str">
        <f>IF(C223&lt;&gt;0,IF(AND(C223&lt;C204),"Preço Ok Coluna (A) Faixa 1","ERRO Preço Coluna (A) Faixa 1"),"Lançar Preço Coluna (A) Faixa 1")</f>
        <v>Lançar Preço Coluna (A) Faixa 1</v>
      </c>
      <c r="L223" s="40" t="str">
        <f>IF(D223&lt;&gt;0,IF(AND(D223&lt;D204),"Preço Ok Coluna (B) Faixa 1","ERRO Preço Coluna (B) Faixa 1"),"Lançar Preço Coluna (B) Faixa 1")</f>
        <v>Lançar Preço Coluna (B) Faixa 1</v>
      </c>
      <c r="M223" s="40" t="str">
        <f>IF(E223&lt;&gt;0,IF(AND(E223&lt;E204),"Preço Ok Coluna (C) Faixa 1","ERRO Preço Coluna (C) Faixa 1"),"Lançar Preço Coluna (C) Faixa 1")</f>
        <v>Lançar Preço Coluna (C) Faixa 1</v>
      </c>
      <c r="N223" s="40" t="str">
        <f>IF(F223&lt;&gt;0,IF(AND(F223&lt;F204),"Preço Ok Coluna (D) Faixa 1","ERRO Preço Coluna (D) Faixa 1"),"Lançar Preço Coluna (D) Faixa 1")</f>
        <v>Lançar Preço Coluna (D) Faixa 1</v>
      </c>
      <c r="O223" s="33"/>
      <c r="P223" s="31" t="str">
        <f>IF(F223&lt;&gt;"",IF(I223=TRUE,"Preços OK na Faixa 2","ERRO Preços na Faixa 2"),"Lançar Preços na Faixa 2")</f>
        <v>Lançar Preços na Faixa 2</v>
      </c>
    </row>
    <row r="224" spans="1:16" s="4" customFormat="1" ht="25.5">
      <c r="A224" s="11">
        <v>3</v>
      </c>
      <c r="B224" s="12" t="s">
        <v>3</v>
      </c>
      <c r="C224" s="19"/>
      <c r="D224" s="19"/>
      <c r="E224" s="19"/>
      <c r="F224" s="19"/>
      <c r="G224" s="10">
        <f t="shared" si="59"/>
        <v>0</v>
      </c>
      <c r="H224" s="75"/>
      <c r="I224" s="51" t="str">
        <f t="shared" si="58"/>
        <v/>
      </c>
      <c r="K224" s="40" t="str">
        <f t="shared" ref="K224:K234" si="60">IF(C224&lt;&gt;0,IF(AND(C224&lt;C205),"Preço Ok Coluna (A) Faixa 1","ERRO Preço Coluna (A) Faixa 1"),"Lançar Preço Coluna (A) Faixa 1")</f>
        <v>Lançar Preço Coluna (A) Faixa 1</v>
      </c>
      <c r="L224" s="40" t="str">
        <f t="shared" ref="L224:L234" si="61">IF(D224&lt;&gt;0,IF(AND(D224&lt;D205),"Preço Ok Coluna (B) Faixa 1","ERRO Preço Coluna (B) Faixa 1"),"Lançar Preço Coluna (B) Faixa 1")</f>
        <v>Lançar Preço Coluna (B) Faixa 1</v>
      </c>
      <c r="M224" s="40" t="str">
        <f t="shared" ref="M224:M234" si="62">IF(E224&lt;&gt;0,IF(AND(E224&lt;E205),"Preço Ok Coluna (C) Faixa 1","ERRO Preço Coluna (C) Faixa 1"),"Lançar Preço Coluna (C) Faixa 1")</f>
        <v>Lançar Preço Coluna (C) Faixa 1</v>
      </c>
      <c r="N224" s="40" t="str">
        <f t="shared" ref="N224:N234" si="63">IF(F224&lt;&gt;0,IF(AND(F224&lt;F205),"Preço Ok Coluna (D) Faixa 1","ERRO Preço Coluna (D) Faixa 1"),"Lançar Preço Coluna (D) Faixa 1")</f>
        <v>Lançar Preço Coluna (D) Faixa 1</v>
      </c>
      <c r="O224" s="33"/>
      <c r="P224" s="31" t="str">
        <f>IF(F224&lt;&gt;"",IF(I224=TRUE,"Preços OK na Faixa 3","ERRO Preços na Faixa 3"),"Lançar Preços na Faixa 3")</f>
        <v>Lançar Preços na Faixa 3</v>
      </c>
    </row>
    <row r="225" spans="1:16" s="4" customFormat="1" ht="25.5">
      <c r="A225" s="11">
        <v>4</v>
      </c>
      <c r="B225" s="12" t="s">
        <v>4</v>
      </c>
      <c r="C225" s="19"/>
      <c r="D225" s="19"/>
      <c r="E225" s="19"/>
      <c r="F225" s="19"/>
      <c r="G225" s="10">
        <f t="shared" si="59"/>
        <v>0</v>
      </c>
      <c r="H225" s="75"/>
      <c r="I225" s="51" t="str">
        <f t="shared" si="58"/>
        <v/>
      </c>
      <c r="K225" s="40" t="str">
        <f t="shared" si="60"/>
        <v>Lançar Preço Coluna (A) Faixa 1</v>
      </c>
      <c r="L225" s="40" t="str">
        <f t="shared" si="61"/>
        <v>Lançar Preço Coluna (B) Faixa 1</v>
      </c>
      <c r="M225" s="40" t="str">
        <f t="shared" si="62"/>
        <v>Lançar Preço Coluna (C) Faixa 1</v>
      </c>
      <c r="N225" s="40" t="str">
        <f t="shared" si="63"/>
        <v>Lançar Preço Coluna (D) Faixa 1</v>
      </c>
      <c r="O225" s="33"/>
      <c r="P225" s="31" t="str">
        <f>IF(F225&lt;&gt;"",IF(I225=TRUE,"Preços OK na Faixa 4","ERRO Preços na Faixa 4"),"Lançar Preços na Faixa 4")</f>
        <v>Lançar Preços na Faixa 4</v>
      </c>
    </row>
    <row r="226" spans="1:16" s="4" customFormat="1" ht="25.5">
      <c r="A226" s="11">
        <v>5</v>
      </c>
      <c r="B226" s="12" t="s">
        <v>5</v>
      </c>
      <c r="C226" s="19"/>
      <c r="D226" s="19"/>
      <c r="E226" s="19"/>
      <c r="F226" s="19"/>
      <c r="G226" s="10">
        <f t="shared" si="59"/>
        <v>0</v>
      </c>
      <c r="H226" s="75"/>
      <c r="I226" s="51" t="str">
        <f t="shared" si="58"/>
        <v/>
      </c>
      <c r="K226" s="40" t="str">
        <f t="shared" si="60"/>
        <v>Lançar Preço Coluna (A) Faixa 1</v>
      </c>
      <c r="L226" s="40" t="str">
        <f t="shared" si="61"/>
        <v>Lançar Preço Coluna (B) Faixa 1</v>
      </c>
      <c r="M226" s="40" t="str">
        <f t="shared" si="62"/>
        <v>Lançar Preço Coluna (C) Faixa 1</v>
      </c>
      <c r="N226" s="40" t="str">
        <f t="shared" si="63"/>
        <v>Lançar Preço Coluna (D) Faixa 1</v>
      </c>
      <c r="O226" s="33"/>
      <c r="P226" s="31" t="str">
        <f>IF(F226&lt;&gt;"",IF(I226=TRUE,"Preços OK na Faixa 5","ERRO Preços na Faixa 5"),"Lançar Preços na Faixa 5")</f>
        <v>Lançar Preços na Faixa 5</v>
      </c>
    </row>
    <row r="227" spans="1:16" s="4" customFormat="1" ht="25.5">
      <c r="A227" s="11">
        <v>6</v>
      </c>
      <c r="B227" s="12" t="s">
        <v>6</v>
      </c>
      <c r="C227" s="19"/>
      <c r="D227" s="19"/>
      <c r="E227" s="19"/>
      <c r="F227" s="19"/>
      <c r="G227" s="10">
        <f t="shared" si="59"/>
        <v>0</v>
      </c>
      <c r="H227" s="75"/>
      <c r="I227" s="51" t="str">
        <f t="shared" si="58"/>
        <v/>
      </c>
      <c r="K227" s="40" t="str">
        <f t="shared" si="60"/>
        <v>Lançar Preço Coluna (A) Faixa 1</v>
      </c>
      <c r="L227" s="40" t="str">
        <f t="shared" si="61"/>
        <v>Lançar Preço Coluna (B) Faixa 1</v>
      </c>
      <c r="M227" s="40" t="str">
        <f t="shared" si="62"/>
        <v>Lançar Preço Coluna (C) Faixa 1</v>
      </c>
      <c r="N227" s="40" t="str">
        <f t="shared" si="63"/>
        <v>Lançar Preço Coluna (D) Faixa 1</v>
      </c>
      <c r="O227" s="33"/>
      <c r="P227" s="31" t="str">
        <f>IF(F227&lt;&gt;"",IF(I227=TRUE,"Preços OK na Faixa 6","ERRO Preços na Faixa 6"),"Lançar Preços na Faixa 6")</f>
        <v>Lançar Preços na Faixa 6</v>
      </c>
    </row>
    <row r="228" spans="1:16" s="4" customFormat="1" ht="25.5">
      <c r="A228" s="11">
        <v>7</v>
      </c>
      <c r="B228" s="12" t="s">
        <v>7</v>
      </c>
      <c r="C228" s="19"/>
      <c r="D228" s="19"/>
      <c r="E228" s="19"/>
      <c r="F228" s="19"/>
      <c r="G228" s="10">
        <f t="shared" si="59"/>
        <v>0</v>
      </c>
      <c r="H228" s="75"/>
      <c r="I228" s="51" t="str">
        <f t="shared" si="58"/>
        <v/>
      </c>
      <c r="K228" s="40" t="str">
        <f t="shared" si="60"/>
        <v>Lançar Preço Coluna (A) Faixa 1</v>
      </c>
      <c r="L228" s="40" t="str">
        <f t="shared" si="61"/>
        <v>Lançar Preço Coluna (B) Faixa 1</v>
      </c>
      <c r="M228" s="40" t="str">
        <f t="shared" si="62"/>
        <v>Lançar Preço Coluna (C) Faixa 1</v>
      </c>
      <c r="N228" s="40" t="str">
        <f t="shared" si="63"/>
        <v>Lançar Preço Coluna (D) Faixa 1</v>
      </c>
      <c r="O228" s="33"/>
      <c r="P228" s="31" t="str">
        <f>IF(F228&lt;&gt;"",IF(I228=TRUE,"Preços OK na Faixa 7","ERRO Preços na Faixa 7"),"Lançar Preços na Faixa 7")</f>
        <v>Lançar Preços na Faixa 7</v>
      </c>
    </row>
    <row r="229" spans="1:16" s="4" customFormat="1" ht="25.5">
      <c r="A229" s="11">
        <v>8</v>
      </c>
      <c r="B229" s="12" t="s">
        <v>8</v>
      </c>
      <c r="C229" s="19"/>
      <c r="D229" s="19"/>
      <c r="E229" s="19"/>
      <c r="F229" s="19"/>
      <c r="G229" s="10">
        <f t="shared" si="59"/>
        <v>0</v>
      </c>
      <c r="H229" s="75"/>
      <c r="I229" s="51" t="str">
        <f t="shared" si="58"/>
        <v/>
      </c>
      <c r="K229" s="40" t="str">
        <f t="shared" si="60"/>
        <v>Lançar Preço Coluna (A) Faixa 1</v>
      </c>
      <c r="L229" s="40" t="str">
        <f t="shared" si="61"/>
        <v>Lançar Preço Coluna (B) Faixa 1</v>
      </c>
      <c r="M229" s="40" t="str">
        <f t="shared" si="62"/>
        <v>Lançar Preço Coluna (C) Faixa 1</v>
      </c>
      <c r="N229" s="40" t="str">
        <f t="shared" si="63"/>
        <v>Lançar Preço Coluna (D) Faixa 1</v>
      </c>
      <c r="O229" s="33"/>
      <c r="P229" s="31" t="str">
        <f>IF(F229&lt;&gt;"",IF(I229=TRUE,"Preços OK na Faixa 8","ERRO Preços na Faixa 8"),"Lançar Preços na Faixa 8")</f>
        <v>Lançar Preços na Faixa 8</v>
      </c>
    </row>
    <row r="230" spans="1:16" s="4" customFormat="1" ht="25.5">
      <c r="A230" s="11">
        <v>9</v>
      </c>
      <c r="B230" s="12" t="s">
        <v>9</v>
      </c>
      <c r="C230" s="19"/>
      <c r="D230" s="19"/>
      <c r="E230" s="19"/>
      <c r="F230" s="19"/>
      <c r="G230" s="10">
        <f t="shared" si="59"/>
        <v>0</v>
      </c>
      <c r="H230" s="75"/>
      <c r="I230" s="51" t="str">
        <f t="shared" si="58"/>
        <v/>
      </c>
      <c r="K230" s="40" t="str">
        <f t="shared" si="60"/>
        <v>Lançar Preço Coluna (A) Faixa 1</v>
      </c>
      <c r="L230" s="40" t="str">
        <f t="shared" si="61"/>
        <v>Lançar Preço Coluna (B) Faixa 1</v>
      </c>
      <c r="M230" s="40" t="str">
        <f t="shared" si="62"/>
        <v>Lançar Preço Coluna (C) Faixa 1</v>
      </c>
      <c r="N230" s="40" t="str">
        <f t="shared" si="63"/>
        <v>Lançar Preço Coluna (D) Faixa 1</v>
      </c>
      <c r="O230" s="33"/>
      <c r="P230" s="31" t="str">
        <f>IF(F230&lt;&gt;"",IF(I230=TRUE,"Preços OK na Faixa 9","ERRO Preços na Faixa 9"),"Lançar Preços na Faixa 9")</f>
        <v>Lançar Preços na Faixa 9</v>
      </c>
    </row>
    <row r="231" spans="1:16" s="4" customFormat="1" ht="25.5">
      <c r="A231" s="11">
        <v>10</v>
      </c>
      <c r="B231" s="12" t="s">
        <v>10</v>
      </c>
      <c r="C231" s="19"/>
      <c r="D231" s="19"/>
      <c r="E231" s="19"/>
      <c r="F231" s="19"/>
      <c r="G231" s="10">
        <f t="shared" si="59"/>
        <v>0</v>
      </c>
      <c r="H231" s="75"/>
      <c r="I231" s="51" t="str">
        <f t="shared" si="58"/>
        <v/>
      </c>
      <c r="K231" s="40" t="str">
        <f t="shared" si="60"/>
        <v>Lançar Preço Coluna (A) Faixa 1</v>
      </c>
      <c r="L231" s="40" t="str">
        <f t="shared" si="61"/>
        <v>Lançar Preço Coluna (B) Faixa 1</v>
      </c>
      <c r="M231" s="40" t="str">
        <f t="shared" si="62"/>
        <v>Lançar Preço Coluna (C) Faixa 1</v>
      </c>
      <c r="N231" s="40" t="str">
        <f t="shared" si="63"/>
        <v>Lançar Preço Coluna (D) Faixa 1</v>
      </c>
      <c r="O231" s="33"/>
      <c r="P231" s="31" t="str">
        <f>IF(F231&lt;&gt;"",IF(I231=TRUE,"Preços OK na Faixa 10","ERRO Preços na Faixa 10"),"Lançar Preços na Faixa 10")</f>
        <v>Lançar Preços na Faixa 10</v>
      </c>
    </row>
    <row r="232" spans="1:16" s="4" customFormat="1" ht="25.5">
      <c r="A232" s="11">
        <v>11</v>
      </c>
      <c r="B232" s="12" t="s">
        <v>11</v>
      </c>
      <c r="C232" s="19"/>
      <c r="D232" s="19"/>
      <c r="E232" s="19"/>
      <c r="F232" s="19"/>
      <c r="G232" s="10">
        <f t="shared" si="59"/>
        <v>0</v>
      </c>
      <c r="H232" s="75"/>
      <c r="I232" s="51" t="str">
        <f t="shared" si="58"/>
        <v/>
      </c>
      <c r="K232" s="40" t="str">
        <f t="shared" si="60"/>
        <v>Lançar Preço Coluna (A) Faixa 1</v>
      </c>
      <c r="L232" s="40" t="str">
        <f t="shared" si="61"/>
        <v>Lançar Preço Coluna (B) Faixa 1</v>
      </c>
      <c r="M232" s="40" t="str">
        <f t="shared" si="62"/>
        <v>Lançar Preço Coluna (C) Faixa 1</v>
      </c>
      <c r="N232" s="40" t="str">
        <f t="shared" si="63"/>
        <v>Lançar Preço Coluna (D) Faixa 1</v>
      </c>
      <c r="O232" s="33"/>
      <c r="P232" s="31" t="str">
        <f>IF(F232&lt;&gt;"",IF(I232=TRUE,"Preços OK na Faixa 11","ERRO Preços na Faixa 11"),"Lançar Preços na Faixa 11")</f>
        <v>Lançar Preços na Faixa 11</v>
      </c>
    </row>
    <row r="233" spans="1:16" s="4" customFormat="1" ht="25.5">
      <c r="A233" s="11">
        <v>12</v>
      </c>
      <c r="B233" s="12" t="s">
        <v>12</v>
      </c>
      <c r="C233" s="19"/>
      <c r="D233" s="19"/>
      <c r="E233" s="19"/>
      <c r="F233" s="19"/>
      <c r="G233" s="10">
        <f t="shared" si="59"/>
        <v>0</v>
      </c>
      <c r="H233" s="75"/>
      <c r="I233" s="51" t="str">
        <f t="shared" si="58"/>
        <v/>
      </c>
      <c r="K233" s="40" t="str">
        <f t="shared" si="60"/>
        <v>Lançar Preço Coluna (A) Faixa 1</v>
      </c>
      <c r="L233" s="40" t="str">
        <f t="shared" si="61"/>
        <v>Lançar Preço Coluna (B) Faixa 1</v>
      </c>
      <c r="M233" s="40" t="str">
        <f t="shared" si="62"/>
        <v>Lançar Preço Coluna (C) Faixa 1</v>
      </c>
      <c r="N233" s="40" t="str">
        <f t="shared" si="63"/>
        <v>Lançar Preço Coluna (D) Faixa 1</v>
      </c>
      <c r="O233" s="33"/>
      <c r="P233" s="36" t="str">
        <f>IF(F233&lt;&gt;"",IF(I233=TRUE,"Preços OK na Faixa 12","ERRO Preços na Faixa 12"),"Lançar Preços na Faixa 12")</f>
        <v>Lançar Preços na Faixa 12</v>
      </c>
    </row>
    <row r="234" spans="1:16" s="4" customFormat="1" ht="26.25" thickBot="1">
      <c r="A234" s="46">
        <v>13</v>
      </c>
      <c r="B234" s="47" t="s">
        <v>13</v>
      </c>
      <c r="C234" s="48"/>
      <c r="D234" s="48"/>
      <c r="E234" s="48"/>
      <c r="F234" s="48"/>
      <c r="G234" s="49">
        <f t="shared" si="59"/>
        <v>0</v>
      </c>
      <c r="H234" s="75">
        <f>SUM(G222:G234)</f>
        <v>0</v>
      </c>
      <c r="I234" s="51" t="str">
        <f t="shared" si="58"/>
        <v/>
      </c>
      <c r="K234" s="40" t="str">
        <f t="shared" si="60"/>
        <v>Lançar Preço Coluna (A) Faixa 1</v>
      </c>
      <c r="L234" s="40" t="str">
        <f t="shared" si="61"/>
        <v>Lançar Preço Coluna (B) Faixa 1</v>
      </c>
      <c r="M234" s="40" t="str">
        <f t="shared" si="62"/>
        <v>Lançar Preço Coluna (C) Faixa 1</v>
      </c>
      <c r="N234" s="40" t="str">
        <f t="shared" si="63"/>
        <v>Lançar Preço Coluna (D) Faixa 1</v>
      </c>
      <c r="O234" s="39"/>
      <c r="P234" s="36" t="str">
        <f>IF(F234&lt;&gt;"",IF(I234=TRUE,"Preços OK na Faixa 13","ERRO Preços na Faixa 13"),"Lançar Preços na Faixa 13")</f>
        <v>Lançar Preços na Faixa 13</v>
      </c>
    </row>
    <row r="235" spans="1:16" ht="21.75" customHeight="1" thickBot="1">
      <c r="A235" s="6"/>
      <c r="B235" s="4"/>
      <c r="C235" s="4"/>
      <c r="D235" s="4"/>
      <c r="E235" s="4"/>
      <c r="F235" s="4"/>
      <c r="G235" s="4"/>
      <c r="H235" s="74"/>
      <c r="J235" s="4"/>
      <c r="K235" s="35"/>
      <c r="L235" s="35"/>
      <c r="M235" s="35"/>
      <c r="N235" s="35"/>
      <c r="O235" s="35"/>
      <c r="P235" s="35"/>
    </row>
    <row r="236" spans="1:16" s="60" customFormat="1" ht="30.75" customHeight="1" thickBot="1">
      <c r="A236" s="164" t="s">
        <v>25</v>
      </c>
      <c r="B236" s="165"/>
      <c r="C236" s="165"/>
      <c r="D236" s="165"/>
      <c r="E236" s="166"/>
      <c r="F236" s="166"/>
      <c r="G236" s="167"/>
      <c r="H236" s="58"/>
      <c r="I236" s="59"/>
      <c r="K236" s="145" t="s">
        <v>50</v>
      </c>
      <c r="L236" s="145"/>
      <c r="M236" s="145"/>
      <c r="N236" s="145"/>
      <c r="O236" s="61"/>
      <c r="P236" s="147" t="s">
        <v>51</v>
      </c>
    </row>
    <row r="237" spans="1:16" s="4" customFormat="1" ht="52.5" customHeight="1" thickBot="1">
      <c r="A237" s="156" t="s">
        <v>217</v>
      </c>
      <c r="B237" s="157"/>
      <c r="C237" s="157"/>
      <c r="D237" s="157"/>
      <c r="E237" s="157"/>
      <c r="F237" s="157"/>
      <c r="G237" s="158"/>
      <c r="H237" s="53"/>
      <c r="I237" s="51"/>
      <c r="K237" s="145"/>
      <c r="L237" s="145"/>
      <c r="M237" s="145"/>
      <c r="N237" s="145"/>
      <c r="O237" s="18"/>
      <c r="P237" s="147"/>
    </row>
    <row r="238" spans="1:16" s="4" customFormat="1" ht="12.75" customHeight="1" thickBot="1">
      <c r="A238" s="127" t="s">
        <v>37</v>
      </c>
      <c r="B238" s="127" t="s">
        <v>36</v>
      </c>
      <c r="C238" s="130" t="s">
        <v>45</v>
      </c>
      <c r="D238" s="131"/>
      <c r="E238" s="131"/>
      <c r="F238" s="132"/>
      <c r="G238" s="133" t="s">
        <v>89</v>
      </c>
      <c r="H238" s="54"/>
      <c r="I238" s="51"/>
      <c r="K238" s="145"/>
      <c r="L238" s="145"/>
      <c r="M238" s="145"/>
      <c r="N238" s="145"/>
      <c r="O238" s="18"/>
      <c r="P238" s="147"/>
    </row>
    <row r="239" spans="1:16" s="4" customFormat="1" ht="13.5" thickBot="1">
      <c r="A239" s="128"/>
      <c r="B239" s="128"/>
      <c r="C239" s="21" t="s">
        <v>41</v>
      </c>
      <c r="D239" s="20" t="s">
        <v>42</v>
      </c>
      <c r="E239" s="20" t="s">
        <v>43</v>
      </c>
      <c r="F239" s="20" t="s">
        <v>44</v>
      </c>
      <c r="G239" s="134"/>
      <c r="H239" s="54"/>
      <c r="I239" s="51"/>
      <c r="K239" s="145"/>
      <c r="L239" s="145"/>
      <c r="M239" s="145"/>
      <c r="N239" s="145"/>
      <c r="O239" s="18"/>
      <c r="P239" s="147"/>
    </row>
    <row r="240" spans="1:16" s="4" customFormat="1" ht="39" customHeight="1" thickBot="1">
      <c r="A240" s="129"/>
      <c r="B240" s="129"/>
      <c r="C240" s="43" t="s">
        <v>87</v>
      </c>
      <c r="D240" s="44" t="s">
        <v>47</v>
      </c>
      <c r="E240" s="44" t="s">
        <v>88</v>
      </c>
      <c r="F240" s="44" t="s">
        <v>49</v>
      </c>
      <c r="G240" s="135"/>
      <c r="H240" s="54"/>
      <c r="I240" s="51"/>
      <c r="K240" s="146"/>
      <c r="L240" s="146"/>
      <c r="M240" s="146"/>
      <c r="N240" s="146"/>
      <c r="O240" s="32"/>
      <c r="P240" s="148"/>
    </row>
    <row r="241" spans="1:32" s="4" customFormat="1" ht="25.5">
      <c r="A241" s="8">
        <v>1</v>
      </c>
      <c r="B241" s="9" t="s">
        <v>1</v>
      </c>
      <c r="C241" s="19"/>
      <c r="D241" s="19"/>
      <c r="E241" s="19"/>
      <c r="F241" s="19"/>
      <c r="G241" s="10">
        <f t="shared" ref="G241:G253" si="64">SUM(C241:D241)</f>
        <v>0</v>
      </c>
      <c r="H241" s="75"/>
      <c r="I241" s="51" t="str">
        <f t="shared" ref="I241:I253" si="65">IF(C241&lt;&gt;0,AND(D241&lt;C241,E241&lt;D241,F241&lt;E241),"")</f>
        <v/>
      </c>
      <c r="K241" s="40" t="str">
        <f>IF(C241&lt;&gt;0,IF(AND(C241&lt;C222),"Preço Ok Coluna (A) Faixa 1","ERRO Preço Coluna (A) Faixa 1"),"Lançar Preço Coluna (A) Faixa 1")</f>
        <v>Lançar Preço Coluna (A) Faixa 1</v>
      </c>
      <c r="L241" s="40" t="str">
        <f>IF(D241&lt;&gt;0,IF(AND(D241&lt;D222),"Preço Ok Coluna (B) Faixa 1","ERRO Preço Coluna (B) Faixa 1"),"Lançar Preço Coluna (B) Faixa 1")</f>
        <v>Lançar Preço Coluna (B) Faixa 1</v>
      </c>
      <c r="M241" s="40" t="str">
        <f>IF(E241&lt;&gt;0,IF(AND(E241&lt;E222),"Preço Ok Coluna (C) Faixa 1","ERRO Preço Coluna (C) Faixa 1"),"Lançar Preço Coluna (C) Faixa 1")</f>
        <v>Lançar Preço Coluna (C) Faixa 1</v>
      </c>
      <c r="N241" s="40" t="str">
        <f>IF(F241&lt;&gt;0,IF(AND(F241&lt;F222),"Preço Ok Coluna (D) Faixa 1","ERRO Preço Coluna (D) Faixa 1"),"Lançar Preço Coluna (D) Faixa 1")</f>
        <v>Lançar Preço Coluna (D) Faixa 1</v>
      </c>
      <c r="O241" s="40"/>
      <c r="P241" s="31" t="str">
        <f>IF(F241&lt;&gt;"",IF(I241=TRUE,"Preços OK na Faixa 1","ERRO Preços na Faixa 1"),"Lançar Preços na Faixa 1")</f>
        <v>Lançar Preços na Faixa 1</v>
      </c>
    </row>
    <row r="242" spans="1:32" s="4" customFormat="1" ht="25.5">
      <c r="A242" s="11">
        <v>2</v>
      </c>
      <c r="B242" s="12" t="s">
        <v>2</v>
      </c>
      <c r="C242" s="19"/>
      <c r="D242" s="19"/>
      <c r="E242" s="19"/>
      <c r="F242" s="19"/>
      <c r="G242" s="10">
        <f t="shared" si="64"/>
        <v>0</v>
      </c>
      <c r="H242" s="75"/>
      <c r="I242" s="51" t="str">
        <f t="shared" si="65"/>
        <v/>
      </c>
      <c r="K242" s="40" t="str">
        <f>IF(C242&lt;&gt;0,IF(AND(C242&lt;C223),"Preço Ok Coluna (A) Faixa 1","ERRO Preço Coluna (A) Faixa 1"),"Lançar Preço Coluna (A) Faixa 1")</f>
        <v>Lançar Preço Coluna (A) Faixa 1</v>
      </c>
      <c r="L242" s="40" t="str">
        <f>IF(D242&lt;&gt;0,IF(AND(D242&lt;D223),"Preço Ok Coluna (B) Faixa 1","ERRO Preço Coluna (B) Faixa 1"),"Lançar Preço Coluna (B) Faixa 1")</f>
        <v>Lançar Preço Coluna (B) Faixa 1</v>
      </c>
      <c r="M242" s="40" t="str">
        <f>IF(E242&lt;&gt;0,IF(AND(E242&lt;E223),"Preço Ok Coluna (C) Faixa 1","ERRO Preço Coluna (C) Faixa 1"),"Lançar Preço Coluna (C) Faixa 1")</f>
        <v>Lançar Preço Coluna (C) Faixa 1</v>
      </c>
      <c r="N242" s="40" t="str">
        <f>IF(F242&lt;&gt;0,IF(AND(F242&lt;F223),"Preço Ok Coluna (D) Faixa 1","ERRO Preço Coluna (D) Faixa 1"),"Lançar Preço Coluna (D) Faixa 1")</f>
        <v>Lançar Preço Coluna (D) Faixa 1</v>
      </c>
      <c r="O242" s="33"/>
      <c r="P242" s="31" t="str">
        <f>IF(F242&lt;&gt;"",IF(I242=TRUE,"Preços OK na Faixa 2","ERRO Preços na Faixa 2"),"Lançar Preços na Faixa 2")</f>
        <v>Lançar Preços na Faixa 2</v>
      </c>
    </row>
    <row r="243" spans="1:32" s="4" customFormat="1" ht="25.5">
      <c r="A243" s="11">
        <v>3</v>
      </c>
      <c r="B243" s="12" t="s">
        <v>3</v>
      </c>
      <c r="C243" s="19"/>
      <c r="D243" s="19"/>
      <c r="E243" s="19"/>
      <c r="F243" s="19"/>
      <c r="G243" s="10">
        <f t="shared" si="64"/>
        <v>0</v>
      </c>
      <c r="H243" s="75"/>
      <c r="I243" s="51" t="str">
        <f t="shared" si="65"/>
        <v/>
      </c>
      <c r="K243" s="40" t="str">
        <f t="shared" ref="K243:K253" si="66">IF(C243&lt;&gt;0,IF(AND(C243&lt;C224),"Preço Ok Coluna (A) Faixa 1","ERRO Preço Coluna (A) Faixa 1"),"Lançar Preço Coluna (A) Faixa 1")</f>
        <v>Lançar Preço Coluna (A) Faixa 1</v>
      </c>
      <c r="L243" s="40" t="str">
        <f t="shared" ref="L243:L253" si="67">IF(D243&lt;&gt;0,IF(AND(D243&lt;D224),"Preço Ok Coluna (B) Faixa 1","ERRO Preço Coluna (B) Faixa 1"),"Lançar Preço Coluna (B) Faixa 1")</f>
        <v>Lançar Preço Coluna (B) Faixa 1</v>
      </c>
      <c r="M243" s="40" t="str">
        <f t="shared" ref="M243:M253" si="68">IF(E243&lt;&gt;0,IF(AND(E243&lt;E224),"Preço Ok Coluna (C) Faixa 1","ERRO Preço Coluna (C) Faixa 1"),"Lançar Preço Coluna (C) Faixa 1")</f>
        <v>Lançar Preço Coluna (C) Faixa 1</v>
      </c>
      <c r="N243" s="40" t="str">
        <f t="shared" ref="N243:N253" si="69">IF(F243&lt;&gt;0,IF(AND(F243&lt;F224),"Preço Ok Coluna (D) Faixa 1","ERRO Preço Coluna (D) Faixa 1"),"Lançar Preço Coluna (D) Faixa 1")</f>
        <v>Lançar Preço Coluna (D) Faixa 1</v>
      </c>
      <c r="O243" s="33"/>
      <c r="P243" s="31" t="str">
        <f>IF(F243&lt;&gt;"",IF(I243=TRUE,"Preços OK na Faixa 3","ERRO Preços na Faixa 3"),"Lançar Preços na Faixa 3")</f>
        <v>Lançar Preços na Faixa 3</v>
      </c>
      <c r="AF243" s="1"/>
    </row>
    <row r="244" spans="1:32" s="4" customFormat="1" ht="25.5">
      <c r="A244" s="11">
        <v>4</v>
      </c>
      <c r="B244" s="12" t="s">
        <v>4</v>
      </c>
      <c r="C244" s="19"/>
      <c r="D244" s="19"/>
      <c r="E244" s="19"/>
      <c r="F244" s="19"/>
      <c r="G244" s="10">
        <f t="shared" si="64"/>
        <v>0</v>
      </c>
      <c r="H244" s="75"/>
      <c r="I244" s="51" t="str">
        <f t="shared" si="65"/>
        <v/>
      </c>
      <c r="K244" s="40" t="str">
        <f t="shared" si="66"/>
        <v>Lançar Preço Coluna (A) Faixa 1</v>
      </c>
      <c r="L244" s="40" t="str">
        <f t="shared" si="67"/>
        <v>Lançar Preço Coluna (B) Faixa 1</v>
      </c>
      <c r="M244" s="40" t="str">
        <f t="shared" si="68"/>
        <v>Lançar Preço Coluna (C) Faixa 1</v>
      </c>
      <c r="N244" s="40" t="str">
        <f t="shared" si="69"/>
        <v>Lançar Preço Coluna (D) Faixa 1</v>
      </c>
      <c r="O244" s="33"/>
      <c r="P244" s="31" t="str">
        <f>IF(F244&lt;&gt;"",IF(I244=TRUE,"Preços OK na Faixa 4","ERRO Preços na Faixa 4"),"Lançar Preços na Faixa 4")</f>
        <v>Lançar Preços na Faixa 4</v>
      </c>
      <c r="AF244" s="1"/>
    </row>
    <row r="245" spans="1:32" s="4" customFormat="1" ht="25.5">
      <c r="A245" s="11">
        <v>5</v>
      </c>
      <c r="B245" s="12" t="s">
        <v>5</v>
      </c>
      <c r="C245" s="19"/>
      <c r="D245" s="19"/>
      <c r="E245" s="19"/>
      <c r="F245" s="19"/>
      <c r="G245" s="10">
        <f t="shared" si="64"/>
        <v>0</v>
      </c>
      <c r="H245" s="75"/>
      <c r="I245" s="51" t="str">
        <f t="shared" si="65"/>
        <v/>
      </c>
      <c r="K245" s="40" t="str">
        <f t="shared" si="66"/>
        <v>Lançar Preço Coluna (A) Faixa 1</v>
      </c>
      <c r="L245" s="40" t="str">
        <f t="shared" si="67"/>
        <v>Lançar Preço Coluna (B) Faixa 1</v>
      </c>
      <c r="M245" s="40" t="str">
        <f t="shared" si="68"/>
        <v>Lançar Preço Coluna (C) Faixa 1</v>
      </c>
      <c r="N245" s="40" t="str">
        <f t="shared" si="69"/>
        <v>Lançar Preço Coluna (D) Faixa 1</v>
      </c>
      <c r="O245" s="33"/>
      <c r="P245" s="31" t="str">
        <f>IF(F245&lt;&gt;"",IF(I245=TRUE,"Preços OK na Faixa 5","ERRO Preços na Faixa 5"),"Lançar Preços na Faixa 5")</f>
        <v>Lançar Preços na Faixa 5</v>
      </c>
    </row>
    <row r="246" spans="1:32" s="4" customFormat="1" ht="25.5">
      <c r="A246" s="11">
        <v>6</v>
      </c>
      <c r="B246" s="12" t="s">
        <v>6</v>
      </c>
      <c r="C246" s="19"/>
      <c r="D246" s="19"/>
      <c r="E246" s="19"/>
      <c r="F246" s="19"/>
      <c r="G246" s="10">
        <f t="shared" si="64"/>
        <v>0</v>
      </c>
      <c r="H246" s="75"/>
      <c r="I246" s="51" t="str">
        <f t="shared" si="65"/>
        <v/>
      </c>
      <c r="K246" s="40" t="str">
        <f t="shared" si="66"/>
        <v>Lançar Preço Coluna (A) Faixa 1</v>
      </c>
      <c r="L246" s="40" t="str">
        <f t="shared" si="67"/>
        <v>Lançar Preço Coluna (B) Faixa 1</v>
      </c>
      <c r="M246" s="40" t="str">
        <f t="shared" si="68"/>
        <v>Lançar Preço Coluna (C) Faixa 1</v>
      </c>
      <c r="N246" s="40" t="str">
        <f t="shared" si="69"/>
        <v>Lançar Preço Coluna (D) Faixa 1</v>
      </c>
      <c r="O246" s="33"/>
      <c r="P246" s="31" t="str">
        <f>IF(F246&lt;&gt;"",IF(I246=TRUE,"Preços OK na Faixa 6","ERRO Preços na Faixa 6"),"Lançar Preços na Faixa 6")</f>
        <v>Lançar Preços na Faixa 6</v>
      </c>
    </row>
    <row r="247" spans="1:32" s="18" customFormat="1" ht="25.5">
      <c r="A247" s="11">
        <v>7</v>
      </c>
      <c r="B247" s="12" t="s">
        <v>7</v>
      </c>
      <c r="C247" s="19"/>
      <c r="D247" s="19"/>
      <c r="E247" s="19"/>
      <c r="F247" s="19"/>
      <c r="G247" s="10">
        <f t="shared" si="64"/>
        <v>0</v>
      </c>
      <c r="H247" s="75"/>
      <c r="I247" s="51" t="str">
        <f t="shared" si="65"/>
        <v/>
      </c>
      <c r="J247" s="4"/>
      <c r="K247" s="40" t="str">
        <f t="shared" si="66"/>
        <v>Lançar Preço Coluna (A) Faixa 1</v>
      </c>
      <c r="L247" s="40" t="str">
        <f t="shared" si="67"/>
        <v>Lançar Preço Coluna (B) Faixa 1</v>
      </c>
      <c r="M247" s="40" t="str">
        <f t="shared" si="68"/>
        <v>Lançar Preço Coluna (C) Faixa 1</v>
      </c>
      <c r="N247" s="40" t="str">
        <f t="shared" si="69"/>
        <v>Lançar Preço Coluna (D) Faixa 1</v>
      </c>
      <c r="O247" s="33"/>
      <c r="P247" s="31" t="str">
        <f>IF(F247&lt;&gt;"",IF(I247=TRUE,"Preços OK na Faixa 7","ERRO Preços na Faixa 7"),"Lançar Preços na Faixa 7")</f>
        <v>Lançar Preços na Faixa 7</v>
      </c>
      <c r="AF247" s="4"/>
    </row>
    <row r="248" spans="1:32" s="4" customFormat="1" ht="25.5">
      <c r="A248" s="11">
        <v>8</v>
      </c>
      <c r="B248" s="12" t="s">
        <v>8</v>
      </c>
      <c r="C248" s="19"/>
      <c r="D248" s="19"/>
      <c r="E248" s="19"/>
      <c r="F248" s="19"/>
      <c r="G248" s="10">
        <f t="shared" si="64"/>
        <v>0</v>
      </c>
      <c r="H248" s="75"/>
      <c r="I248" s="51" t="str">
        <f t="shared" si="65"/>
        <v/>
      </c>
      <c r="K248" s="40" t="str">
        <f t="shared" si="66"/>
        <v>Lançar Preço Coluna (A) Faixa 1</v>
      </c>
      <c r="L248" s="40" t="str">
        <f t="shared" si="67"/>
        <v>Lançar Preço Coluna (B) Faixa 1</v>
      </c>
      <c r="M248" s="40" t="str">
        <f t="shared" si="68"/>
        <v>Lançar Preço Coluna (C) Faixa 1</v>
      </c>
      <c r="N248" s="40" t="str">
        <f t="shared" si="69"/>
        <v>Lançar Preço Coluna (D) Faixa 1</v>
      </c>
      <c r="O248" s="33"/>
      <c r="P248" s="31" t="str">
        <f>IF(F248&lt;&gt;"",IF(I248=TRUE,"Preços OK na Faixa 8","ERRO Preços na Faixa 8"),"Lançar Preços na Faixa 8")</f>
        <v>Lançar Preços na Faixa 8</v>
      </c>
    </row>
    <row r="249" spans="1:32" s="4" customFormat="1" ht="25.5">
      <c r="A249" s="11">
        <v>9</v>
      </c>
      <c r="B249" s="12" t="s">
        <v>9</v>
      </c>
      <c r="C249" s="19"/>
      <c r="D249" s="19"/>
      <c r="E249" s="19"/>
      <c r="F249" s="19"/>
      <c r="G249" s="10">
        <f t="shared" si="64"/>
        <v>0</v>
      </c>
      <c r="H249" s="75"/>
      <c r="I249" s="51" t="str">
        <f t="shared" si="65"/>
        <v/>
      </c>
      <c r="K249" s="40" t="str">
        <f t="shared" si="66"/>
        <v>Lançar Preço Coluna (A) Faixa 1</v>
      </c>
      <c r="L249" s="40" t="str">
        <f t="shared" si="67"/>
        <v>Lançar Preço Coluna (B) Faixa 1</v>
      </c>
      <c r="M249" s="40" t="str">
        <f t="shared" si="68"/>
        <v>Lançar Preço Coluna (C) Faixa 1</v>
      </c>
      <c r="N249" s="40" t="str">
        <f t="shared" si="69"/>
        <v>Lançar Preço Coluna (D) Faixa 1</v>
      </c>
      <c r="O249" s="33"/>
      <c r="P249" s="31" t="str">
        <f>IF(F249&lt;&gt;"",IF(I249=TRUE,"Preços OK na Faixa 9","ERRO Preços na Faixa 9"),"Lançar Preços na Faixa 9")</f>
        <v>Lançar Preços na Faixa 9</v>
      </c>
    </row>
    <row r="250" spans="1:32" s="4" customFormat="1" ht="25.5">
      <c r="A250" s="11">
        <v>10</v>
      </c>
      <c r="B250" s="12" t="s">
        <v>10</v>
      </c>
      <c r="C250" s="19"/>
      <c r="D250" s="19"/>
      <c r="E250" s="19"/>
      <c r="F250" s="19"/>
      <c r="G250" s="10">
        <f t="shared" si="64"/>
        <v>0</v>
      </c>
      <c r="H250" s="75"/>
      <c r="I250" s="51" t="str">
        <f t="shared" si="65"/>
        <v/>
      </c>
      <c r="K250" s="40" t="str">
        <f t="shared" si="66"/>
        <v>Lançar Preço Coluna (A) Faixa 1</v>
      </c>
      <c r="L250" s="40" t="str">
        <f t="shared" si="67"/>
        <v>Lançar Preço Coluna (B) Faixa 1</v>
      </c>
      <c r="M250" s="40" t="str">
        <f t="shared" si="68"/>
        <v>Lançar Preço Coluna (C) Faixa 1</v>
      </c>
      <c r="N250" s="40" t="str">
        <f t="shared" si="69"/>
        <v>Lançar Preço Coluna (D) Faixa 1</v>
      </c>
      <c r="O250" s="33"/>
      <c r="P250" s="31" t="str">
        <f>IF(F250&lt;&gt;"",IF(I250=TRUE,"Preços OK na Faixa 10","ERRO Preços na Faixa 10"),"Lançar Preços na Faixa 10")</f>
        <v>Lançar Preços na Faixa 10</v>
      </c>
    </row>
    <row r="251" spans="1:32" s="4" customFormat="1" ht="25.5">
      <c r="A251" s="11">
        <v>11</v>
      </c>
      <c r="B251" s="12" t="s">
        <v>11</v>
      </c>
      <c r="C251" s="19"/>
      <c r="D251" s="19"/>
      <c r="E251" s="19"/>
      <c r="F251" s="19"/>
      <c r="G251" s="10">
        <f t="shared" si="64"/>
        <v>0</v>
      </c>
      <c r="H251" s="75"/>
      <c r="I251" s="51" t="str">
        <f t="shared" si="65"/>
        <v/>
      </c>
      <c r="K251" s="40" t="str">
        <f t="shared" si="66"/>
        <v>Lançar Preço Coluna (A) Faixa 1</v>
      </c>
      <c r="L251" s="40" t="str">
        <f t="shared" si="67"/>
        <v>Lançar Preço Coluna (B) Faixa 1</v>
      </c>
      <c r="M251" s="40" t="str">
        <f t="shared" si="68"/>
        <v>Lançar Preço Coluna (C) Faixa 1</v>
      </c>
      <c r="N251" s="40" t="str">
        <f t="shared" si="69"/>
        <v>Lançar Preço Coluna (D) Faixa 1</v>
      </c>
      <c r="O251" s="33"/>
      <c r="P251" s="31" t="str">
        <f>IF(F251&lt;&gt;"",IF(I251=TRUE,"Preços OK na Faixa 11","ERRO Preços na Faixa 11"),"Lançar Preços na Faixa 11")</f>
        <v>Lançar Preços na Faixa 11</v>
      </c>
    </row>
    <row r="252" spans="1:32" s="4" customFormat="1" ht="25.5">
      <c r="A252" s="11">
        <v>12</v>
      </c>
      <c r="B252" s="12" t="s">
        <v>12</v>
      </c>
      <c r="C252" s="19"/>
      <c r="D252" s="19"/>
      <c r="E252" s="19"/>
      <c r="F252" s="19"/>
      <c r="G252" s="10">
        <f t="shared" si="64"/>
        <v>0</v>
      </c>
      <c r="H252" s="75"/>
      <c r="I252" s="51" t="str">
        <f t="shared" si="65"/>
        <v/>
      </c>
      <c r="K252" s="40" t="str">
        <f t="shared" si="66"/>
        <v>Lançar Preço Coluna (A) Faixa 1</v>
      </c>
      <c r="L252" s="40" t="str">
        <f t="shared" si="67"/>
        <v>Lançar Preço Coluna (B) Faixa 1</v>
      </c>
      <c r="M252" s="40" t="str">
        <f t="shared" si="68"/>
        <v>Lançar Preço Coluna (C) Faixa 1</v>
      </c>
      <c r="N252" s="40" t="str">
        <f t="shared" si="69"/>
        <v>Lançar Preço Coluna (D) Faixa 1</v>
      </c>
      <c r="O252" s="33"/>
      <c r="P252" s="36" t="str">
        <f>IF(F252&lt;&gt;"",IF(I252=TRUE,"Preços OK na Faixa 12","ERRO Preços na Faixa 12"),"Lançar Preços na Faixa 12")</f>
        <v>Lançar Preços na Faixa 12</v>
      </c>
    </row>
    <row r="253" spans="1:32" s="4" customFormat="1" ht="26.25" thickBot="1">
      <c r="A253" s="46">
        <v>13</v>
      </c>
      <c r="B253" s="47" t="s">
        <v>13</v>
      </c>
      <c r="C253" s="48"/>
      <c r="D253" s="48"/>
      <c r="E253" s="48"/>
      <c r="F253" s="48"/>
      <c r="G253" s="49">
        <f t="shared" si="64"/>
        <v>0</v>
      </c>
      <c r="H253" s="75">
        <f>SUM(G241:G253)</f>
        <v>0</v>
      </c>
      <c r="I253" s="51" t="str">
        <f t="shared" si="65"/>
        <v/>
      </c>
      <c r="K253" s="40" t="str">
        <f t="shared" si="66"/>
        <v>Lançar Preço Coluna (A) Faixa 1</v>
      </c>
      <c r="L253" s="40" t="str">
        <f t="shared" si="67"/>
        <v>Lançar Preço Coluna (B) Faixa 1</v>
      </c>
      <c r="M253" s="40" t="str">
        <f t="shared" si="68"/>
        <v>Lançar Preço Coluna (C) Faixa 1</v>
      </c>
      <c r="N253" s="40" t="str">
        <f t="shared" si="69"/>
        <v>Lançar Preço Coluna (D) Faixa 1</v>
      </c>
      <c r="O253" s="39"/>
      <c r="P253" s="36" t="str">
        <f>IF(F253&lt;&gt;"",IF(I253=TRUE,"Preços OK na Faixa 13","ERRO Preços na Faixa 13"),"Lançar Preços na Faixa 13")</f>
        <v>Lançar Preços na Faixa 13</v>
      </c>
    </row>
    <row r="254" spans="1:32" s="4" customFormat="1" ht="21.75" customHeight="1" thickBot="1">
      <c r="A254" s="6"/>
      <c r="H254" s="74"/>
      <c r="I254" s="51"/>
      <c r="K254" s="35"/>
      <c r="L254" s="35"/>
      <c r="M254" s="35"/>
      <c r="N254" s="35"/>
      <c r="O254" s="35"/>
      <c r="P254" s="42"/>
      <c r="AF254" s="18"/>
    </row>
    <row r="255" spans="1:32" s="60" customFormat="1" ht="30.75" customHeight="1" thickBot="1">
      <c r="A255" s="164" t="s">
        <v>26</v>
      </c>
      <c r="B255" s="165"/>
      <c r="C255" s="165"/>
      <c r="D255" s="165"/>
      <c r="E255" s="166"/>
      <c r="F255" s="166"/>
      <c r="G255" s="167"/>
      <c r="H255" s="58"/>
      <c r="I255" s="59"/>
      <c r="K255" s="145" t="s">
        <v>50</v>
      </c>
      <c r="L255" s="145"/>
      <c r="M255" s="145"/>
      <c r="N255" s="145"/>
      <c r="O255" s="61"/>
      <c r="P255" s="147" t="s">
        <v>51</v>
      </c>
    </row>
    <row r="256" spans="1:32" s="4" customFormat="1" ht="57" customHeight="1" thickBot="1">
      <c r="A256" s="156" t="s">
        <v>218</v>
      </c>
      <c r="B256" s="157"/>
      <c r="C256" s="157"/>
      <c r="D256" s="157"/>
      <c r="E256" s="157"/>
      <c r="F256" s="157"/>
      <c r="G256" s="158"/>
      <c r="H256" s="53"/>
      <c r="I256" s="51"/>
      <c r="K256" s="145"/>
      <c r="L256" s="145"/>
      <c r="M256" s="145"/>
      <c r="N256" s="145"/>
      <c r="O256" s="18"/>
      <c r="P256" s="147"/>
    </row>
    <row r="257" spans="1:32" s="4" customFormat="1" ht="13.5" customHeight="1" thickBot="1">
      <c r="A257" s="127" t="s">
        <v>37</v>
      </c>
      <c r="B257" s="127" t="s">
        <v>36</v>
      </c>
      <c r="C257" s="130" t="s">
        <v>45</v>
      </c>
      <c r="D257" s="131"/>
      <c r="E257" s="131"/>
      <c r="F257" s="132"/>
      <c r="G257" s="133" t="s">
        <v>89</v>
      </c>
      <c r="H257" s="54"/>
      <c r="I257" s="51"/>
      <c r="K257" s="145"/>
      <c r="L257" s="145"/>
      <c r="M257" s="145"/>
      <c r="N257" s="145"/>
      <c r="O257" s="18"/>
      <c r="P257" s="147"/>
    </row>
    <row r="258" spans="1:32" s="4" customFormat="1" ht="30.6" customHeight="1" thickBot="1">
      <c r="A258" s="128"/>
      <c r="B258" s="128"/>
      <c r="C258" s="21" t="s">
        <v>41</v>
      </c>
      <c r="D258" s="20" t="s">
        <v>42</v>
      </c>
      <c r="E258" s="20" t="s">
        <v>43</v>
      </c>
      <c r="F258" s="20" t="s">
        <v>44</v>
      </c>
      <c r="G258" s="134"/>
      <c r="H258" s="54"/>
      <c r="I258" s="51"/>
      <c r="K258" s="145"/>
      <c r="L258" s="145"/>
      <c r="M258" s="145"/>
      <c r="N258" s="145"/>
      <c r="O258" s="18"/>
      <c r="P258" s="147"/>
    </row>
    <row r="259" spans="1:32" s="4" customFormat="1" ht="39" customHeight="1" thickBot="1">
      <c r="A259" s="129"/>
      <c r="B259" s="129"/>
      <c r="C259" s="43" t="s">
        <v>87</v>
      </c>
      <c r="D259" s="44" t="s">
        <v>47</v>
      </c>
      <c r="E259" s="44" t="s">
        <v>88</v>
      </c>
      <c r="F259" s="44" t="s">
        <v>49</v>
      </c>
      <c r="G259" s="135"/>
      <c r="H259" s="54"/>
      <c r="I259" s="51"/>
      <c r="K259" s="146"/>
      <c r="L259" s="146"/>
      <c r="M259" s="146"/>
      <c r="N259" s="146"/>
      <c r="O259" s="32"/>
      <c r="P259" s="148"/>
    </row>
    <row r="260" spans="1:32" s="4" customFormat="1" ht="25.5">
      <c r="A260" s="8">
        <v>1</v>
      </c>
      <c r="B260" s="9" t="s">
        <v>1</v>
      </c>
      <c r="C260" s="19"/>
      <c r="D260" s="19"/>
      <c r="E260" s="19"/>
      <c r="F260" s="19"/>
      <c r="G260" s="10">
        <f t="shared" ref="G260:G272" si="70">SUM(C260:D260)</f>
        <v>0</v>
      </c>
      <c r="H260" s="75"/>
      <c r="I260" s="51" t="str">
        <f t="shared" ref="I260:I272" si="71">IF(C260&lt;&gt;0,AND(D260&lt;C260,E260&lt;D260,F260&lt;E260),"")</f>
        <v/>
      </c>
      <c r="K260" s="40" t="str">
        <f>IF(C260&lt;&gt;0,IF(AND(C260&lt;C241),"Preço Ok Coluna (A) Faixa 1","ERRO Preço Coluna (A) Faixa 1"),"Lançar Preço Coluna (A) Faixa 1")</f>
        <v>Lançar Preço Coluna (A) Faixa 1</v>
      </c>
      <c r="L260" s="40" t="str">
        <f>IF(D260&lt;&gt;0,IF(AND(D260&lt;D241),"Preço Ok Coluna (B) Faixa 1","ERRO Preço Coluna (B) Faixa 1"),"Lançar Preço Coluna (B) Faixa 1")</f>
        <v>Lançar Preço Coluna (B) Faixa 1</v>
      </c>
      <c r="M260" s="40" t="str">
        <f>IF(E260&lt;&gt;0,IF(AND(E260&lt;E241),"Preço Ok Coluna (C) Faixa 1","ERRO Preço Coluna (C) Faixa 1"),"Lançar Preço Coluna (C) Faixa 1")</f>
        <v>Lançar Preço Coluna (C) Faixa 1</v>
      </c>
      <c r="N260" s="40" t="str">
        <f>IF(F260&lt;&gt;0,IF(AND(F260&lt;F241),"Preço Ok Coluna (D) Faixa 1","ERRO Preço Coluna (D) Faixa 1"),"Lançar Preço Coluna (D) Faixa 1")</f>
        <v>Lançar Preço Coluna (D) Faixa 1</v>
      </c>
      <c r="O260" s="40"/>
      <c r="P260" s="31" t="str">
        <f>IF(F260&lt;&gt;"",IF(I260=TRUE,"Preços OK na Faixa 1","ERRO Preços na Faixa 1"),"Lançar Preços na Faixa 1")</f>
        <v>Lançar Preços na Faixa 1</v>
      </c>
    </row>
    <row r="261" spans="1:32" s="4" customFormat="1" ht="25.5">
      <c r="A261" s="11">
        <v>2</v>
      </c>
      <c r="B261" s="12" t="s">
        <v>2</v>
      </c>
      <c r="C261" s="19"/>
      <c r="D261" s="19"/>
      <c r="E261" s="19"/>
      <c r="F261" s="19"/>
      <c r="G261" s="10">
        <f t="shared" si="70"/>
        <v>0</v>
      </c>
      <c r="H261" s="75"/>
      <c r="I261" s="51" t="str">
        <f t="shared" si="71"/>
        <v/>
      </c>
      <c r="K261" s="40" t="str">
        <f>IF(C261&lt;&gt;0,IF(AND(C261&lt;C242),"Preço Ok Coluna (A) Faixa 1","ERRO Preço Coluna (A) Faixa 1"),"Lançar Preço Coluna (A) Faixa 1")</f>
        <v>Lançar Preço Coluna (A) Faixa 1</v>
      </c>
      <c r="L261" s="40" t="str">
        <f>IF(D261&lt;&gt;0,IF(AND(D261&lt;D242),"Preço Ok Coluna (B) Faixa 1","ERRO Preço Coluna (B) Faixa 1"),"Lançar Preço Coluna (B) Faixa 1")</f>
        <v>Lançar Preço Coluna (B) Faixa 1</v>
      </c>
      <c r="M261" s="40" t="str">
        <f>IF(E261&lt;&gt;0,IF(AND(E261&lt;E242),"Preço Ok Coluna (C) Faixa 1","ERRO Preço Coluna (C) Faixa 1"),"Lançar Preço Coluna (C) Faixa 1")</f>
        <v>Lançar Preço Coluna (C) Faixa 1</v>
      </c>
      <c r="N261" s="40" t="str">
        <f>IF(F261&lt;&gt;0,IF(AND(F261&lt;F242),"Preço Ok Coluna (D) Faixa 1","ERRO Preço Coluna (D) Faixa 1"),"Lançar Preço Coluna (D) Faixa 1")</f>
        <v>Lançar Preço Coluna (D) Faixa 1</v>
      </c>
      <c r="O261" s="33"/>
      <c r="P261" s="31" t="str">
        <f>IF(F261&lt;&gt;"",IF(I261=TRUE,"Preços OK na Faixa 2","ERRO Preços na Faixa 2"),"Lançar Preços na Faixa 2")</f>
        <v>Lançar Preços na Faixa 2</v>
      </c>
    </row>
    <row r="262" spans="1:32" s="4" customFormat="1" ht="25.5">
      <c r="A262" s="11">
        <v>3</v>
      </c>
      <c r="B262" s="12" t="s">
        <v>3</v>
      </c>
      <c r="C262" s="19"/>
      <c r="D262" s="19"/>
      <c r="E262" s="19"/>
      <c r="F262" s="19"/>
      <c r="G262" s="10">
        <f t="shared" si="70"/>
        <v>0</v>
      </c>
      <c r="H262" s="75"/>
      <c r="I262" s="51" t="str">
        <f t="shared" si="71"/>
        <v/>
      </c>
      <c r="K262" s="40" t="str">
        <f t="shared" ref="K262:K272" si="72">IF(C262&lt;&gt;0,IF(AND(C262&lt;C243),"Preço Ok Coluna (A) Faixa 1","ERRO Preço Coluna (A) Faixa 1"),"Lançar Preço Coluna (A) Faixa 1")</f>
        <v>Lançar Preço Coluna (A) Faixa 1</v>
      </c>
      <c r="L262" s="40" t="str">
        <f t="shared" ref="L262:L272" si="73">IF(D262&lt;&gt;0,IF(AND(D262&lt;D243),"Preço Ok Coluna (B) Faixa 1","ERRO Preço Coluna (B) Faixa 1"),"Lançar Preço Coluna (B) Faixa 1")</f>
        <v>Lançar Preço Coluna (B) Faixa 1</v>
      </c>
      <c r="M262" s="40" t="str">
        <f t="shared" ref="M262:M272" si="74">IF(E262&lt;&gt;0,IF(AND(E262&lt;E243),"Preço Ok Coluna (C) Faixa 1","ERRO Preço Coluna (C) Faixa 1"),"Lançar Preço Coluna (C) Faixa 1")</f>
        <v>Lançar Preço Coluna (C) Faixa 1</v>
      </c>
      <c r="N262" s="40" t="str">
        <f t="shared" ref="N262:N272" si="75">IF(F262&lt;&gt;0,IF(AND(F262&lt;F243),"Preço Ok Coluna (D) Faixa 1","ERRO Preço Coluna (D) Faixa 1"),"Lançar Preço Coluna (D) Faixa 1")</f>
        <v>Lançar Preço Coluna (D) Faixa 1</v>
      </c>
      <c r="O262" s="33"/>
      <c r="P262" s="31" t="str">
        <f>IF(F262&lt;&gt;"",IF(I262=TRUE,"Preços OK na Faixa 3","ERRO Preços na Faixa 3"),"Lançar Preços na Faixa 3")</f>
        <v>Lançar Preços na Faixa 3</v>
      </c>
    </row>
    <row r="263" spans="1:32" s="4" customFormat="1" ht="25.5">
      <c r="A263" s="11">
        <v>4</v>
      </c>
      <c r="B263" s="12" t="s">
        <v>4</v>
      </c>
      <c r="C263" s="19"/>
      <c r="D263" s="19"/>
      <c r="E263" s="19"/>
      <c r="F263" s="19"/>
      <c r="G263" s="10">
        <f t="shared" si="70"/>
        <v>0</v>
      </c>
      <c r="H263" s="75"/>
      <c r="I263" s="51" t="str">
        <f t="shared" si="71"/>
        <v/>
      </c>
      <c r="K263" s="40" t="str">
        <f t="shared" si="72"/>
        <v>Lançar Preço Coluna (A) Faixa 1</v>
      </c>
      <c r="L263" s="40" t="str">
        <f t="shared" si="73"/>
        <v>Lançar Preço Coluna (B) Faixa 1</v>
      </c>
      <c r="M263" s="40" t="str">
        <f t="shared" si="74"/>
        <v>Lançar Preço Coluna (C) Faixa 1</v>
      </c>
      <c r="N263" s="40" t="str">
        <f t="shared" si="75"/>
        <v>Lançar Preço Coluna (D) Faixa 1</v>
      </c>
      <c r="O263" s="33"/>
      <c r="P263" s="31" t="str">
        <f>IF(F263&lt;&gt;"",IF(I263=TRUE,"Preços OK na Faixa 4","ERRO Preços na Faixa 4"),"Lançar Preços na Faixa 4")</f>
        <v>Lançar Preços na Faixa 4</v>
      </c>
    </row>
    <row r="264" spans="1:32" s="4" customFormat="1" ht="25.5">
      <c r="A264" s="11">
        <v>5</v>
      </c>
      <c r="B264" s="12" t="s">
        <v>5</v>
      </c>
      <c r="C264" s="19"/>
      <c r="D264" s="19"/>
      <c r="E264" s="19"/>
      <c r="F264" s="19"/>
      <c r="G264" s="10">
        <f t="shared" si="70"/>
        <v>0</v>
      </c>
      <c r="H264" s="75"/>
      <c r="I264" s="51" t="str">
        <f t="shared" si="71"/>
        <v/>
      </c>
      <c r="K264" s="40" t="str">
        <f t="shared" si="72"/>
        <v>Lançar Preço Coluna (A) Faixa 1</v>
      </c>
      <c r="L264" s="40" t="str">
        <f t="shared" si="73"/>
        <v>Lançar Preço Coluna (B) Faixa 1</v>
      </c>
      <c r="M264" s="40" t="str">
        <f t="shared" si="74"/>
        <v>Lançar Preço Coluna (C) Faixa 1</v>
      </c>
      <c r="N264" s="40" t="str">
        <f t="shared" si="75"/>
        <v>Lançar Preço Coluna (D) Faixa 1</v>
      </c>
      <c r="O264" s="33"/>
      <c r="P264" s="31" t="str">
        <f>IF(F264&lt;&gt;"",IF(I264=TRUE,"Preços OK na Faixa 5","ERRO Preços na Faixa 5"),"Lançar Preços na Faixa 5")</f>
        <v>Lançar Preços na Faixa 5</v>
      </c>
    </row>
    <row r="265" spans="1:32" s="4" customFormat="1" ht="25.5">
      <c r="A265" s="11">
        <v>6</v>
      </c>
      <c r="B265" s="12" t="s">
        <v>6</v>
      </c>
      <c r="C265" s="19"/>
      <c r="D265" s="19"/>
      <c r="E265" s="19"/>
      <c r="F265" s="19"/>
      <c r="G265" s="10">
        <f t="shared" si="70"/>
        <v>0</v>
      </c>
      <c r="H265" s="75"/>
      <c r="I265" s="51" t="str">
        <f t="shared" si="71"/>
        <v/>
      </c>
      <c r="K265" s="40" t="str">
        <f t="shared" si="72"/>
        <v>Lançar Preço Coluna (A) Faixa 1</v>
      </c>
      <c r="L265" s="40" t="str">
        <f t="shared" si="73"/>
        <v>Lançar Preço Coluna (B) Faixa 1</v>
      </c>
      <c r="M265" s="40" t="str">
        <f t="shared" si="74"/>
        <v>Lançar Preço Coluna (C) Faixa 1</v>
      </c>
      <c r="N265" s="40" t="str">
        <f t="shared" si="75"/>
        <v>Lançar Preço Coluna (D) Faixa 1</v>
      </c>
      <c r="O265" s="33"/>
      <c r="P265" s="31" t="str">
        <f>IF(F265&lt;&gt;"",IF(I265=TRUE,"Preços OK na Faixa 6","ERRO Preços na Faixa 6"),"Lançar Preços na Faixa 6")</f>
        <v>Lançar Preços na Faixa 6</v>
      </c>
    </row>
    <row r="266" spans="1:32" s="18" customFormat="1" ht="25.5">
      <c r="A266" s="11">
        <v>7</v>
      </c>
      <c r="B266" s="12" t="s">
        <v>7</v>
      </c>
      <c r="C266" s="19"/>
      <c r="D266" s="19"/>
      <c r="E266" s="19"/>
      <c r="F266" s="19"/>
      <c r="G266" s="10">
        <f t="shared" si="70"/>
        <v>0</v>
      </c>
      <c r="H266" s="75"/>
      <c r="I266" s="51" t="str">
        <f t="shared" si="71"/>
        <v/>
      </c>
      <c r="J266" s="4"/>
      <c r="K266" s="40" t="str">
        <f t="shared" si="72"/>
        <v>Lançar Preço Coluna (A) Faixa 1</v>
      </c>
      <c r="L266" s="40" t="str">
        <f t="shared" si="73"/>
        <v>Lançar Preço Coluna (B) Faixa 1</v>
      </c>
      <c r="M266" s="40" t="str">
        <f t="shared" si="74"/>
        <v>Lançar Preço Coluna (C) Faixa 1</v>
      </c>
      <c r="N266" s="40" t="str">
        <f t="shared" si="75"/>
        <v>Lançar Preço Coluna (D) Faixa 1</v>
      </c>
      <c r="O266" s="33"/>
      <c r="P266" s="31" t="str">
        <f>IF(F266&lt;&gt;"",IF(I266=TRUE,"Preços OK na Faixa 7","ERRO Preços na Faixa 7"),"Lançar Preços na Faixa 7")</f>
        <v>Lançar Preços na Faixa 7</v>
      </c>
      <c r="AF266" s="4"/>
    </row>
    <row r="267" spans="1:32" s="4" customFormat="1" ht="25.5">
      <c r="A267" s="11">
        <v>8</v>
      </c>
      <c r="B267" s="12" t="s">
        <v>8</v>
      </c>
      <c r="C267" s="19"/>
      <c r="D267" s="19"/>
      <c r="E267" s="19"/>
      <c r="F267" s="19"/>
      <c r="G267" s="10">
        <f t="shared" si="70"/>
        <v>0</v>
      </c>
      <c r="H267" s="75"/>
      <c r="I267" s="51" t="str">
        <f t="shared" si="71"/>
        <v/>
      </c>
      <c r="K267" s="40" t="str">
        <f t="shared" si="72"/>
        <v>Lançar Preço Coluna (A) Faixa 1</v>
      </c>
      <c r="L267" s="40" t="str">
        <f t="shared" si="73"/>
        <v>Lançar Preço Coluna (B) Faixa 1</v>
      </c>
      <c r="M267" s="40" t="str">
        <f t="shared" si="74"/>
        <v>Lançar Preço Coluna (C) Faixa 1</v>
      </c>
      <c r="N267" s="40" t="str">
        <f t="shared" si="75"/>
        <v>Lançar Preço Coluna (D) Faixa 1</v>
      </c>
      <c r="O267" s="33"/>
      <c r="P267" s="31" t="str">
        <f>IF(F267&lt;&gt;"",IF(I267=TRUE,"Preços OK na Faixa 8","ERRO Preços na Faixa 8"),"Lançar Preços na Faixa 8")</f>
        <v>Lançar Preços na Faixa 8</v>
      </c>
    </row>
    <row r="268" spans="1:32" s="4" customFormat="1" ht="25.5">
      <c r="A268" s="11">
        <v>9</v>
      </c>
      <c r="B268" s="12" t="s">
        <v>9</v>
      </c>
      <c r="C268" s="19"/>
      <c r="D268" s="19"/>
      <c r="E268" s="19"/>
      <c r="F268" s="19"/>
      <c r="G268" s="10">
        <f t="shared" si="70"/>
        <v>0</v>
      </c>
      <c r="H268" s="75"/>
      <c r="I268" s="51" t="str">
        <f t="shared" si="71"/>
        <v/>
      </c>
      <c r="K268" s="40" t="str">
        <f t="shared" si="72"/>
        <v>Lançar Preço Coluna (A) Faixa 1</v>
      </c>
      <c r="L268" s="40" t="str">
        <f t="shared" si="73"/>
        <v>Lançar Preço Coluna (B) Faixa 1</v>
      </c>
      <c r="M268" s="40" t="str">
        <f t="shared" si="74"/>
        <v>Lançar Preço Coluna (C) Faixa 1</v>
      </c>
      <c r="N268" s="40" t="str">
        <f t="shared" si="75"/>
        <v>Lançar Preço Coluna (D) Faixa 1</v>
      </c>
      <c r="O268" s="33"/>
      <c r="P268" s="31" t="str">
        <f>IF(F268&lt;&gt;"",IF(I268=TRUE,"Preços OK na Faixa 9","ERRO Preços na Faixa 9"),"Lançar Preços na Faixa 9")</f>
        <v>Lançar Preços na Faixa 9</v>
      </c>
    </row>
    <row r="269" spans="1:32" s="4" customFormat="1" ht="25.5">
      <c r="A269" s="11">
        <v>10</v>
      </c>
      <c r="B269" s="12" t="s">
        <v>10</v>
      </c>
      <c r="C269" s="19"/>
      <c r="D269" s="19"/>
      <c r="E269" s="19"/>
      <c r="F269" s="19"/>
      <c r="G269" s="10">
        <f t="shared" si="70"/>
        <v>0</v>
      </c>
      <c r="H269" s="75"/>
      <c r="I269" s="51" t="str">
        <f t="shared" si="71"/>
        <v/>
      </c>
      <c r="K269" s="40" t="str">
        <f t="shared" si="72"/>
        <v>Lançar Preço Coluna (A) Faixa 1</v>
      </c>
      <c r="L269" s="40" t="str">
        <f t="shared" si="73"/>
        <v>Lançar Preço Coluna (B) Faixa 1</v>
      </c>
      <c r="M269" s="40" t="str">
        <f t="shared" si="74"/>
        <v>Lançar Preço Coluna (C) Faixa 1</v>
      </c>
      <c r="N269" s="40" t="str">
        <f t="shared" si="75"/>
        <v>Lançar Preço Coluna (D) Faixa 1</v>
      </c>
      <c r="O269" s="33"/>
      <c r="P269" s="31" t="str">
        <f>IF(F269&lt;&gt;"",IF(I269=TRUE,"Preços OK na Faixa 10","ERRO Preços na Faixa 10"),"Lançar Preços na Faixa 10")</f>
        <v>Lançar Preços na Faixa 10</v>
      </c>
    </row>
    <row r="270" spans="1:32" s="4" customFormat="1" ht="25.5">
      <c r="A270" s="11">
        <v>11</v>
      </c>
      <c r="B270" s="12" t="s">
        <v>11</v>
      </c>
      <c r="C270" s="19"/>
      <c r="D270" s="19"/>
      <c r="E270" s="19"/>
      <c r="F270" s="19"/>
      <c r="G270" s="10">
        <f t="shared" si="70"/>
        <v>0</v>
      </c>
      <c r="H270" s="75"/>
      <c r="I270" s="51" t="str">
        <f t="shared" si="71"/>
        <v/>
      </c>
      <c r="K270" s="40" t="str">
        <f t="shared" si="72"/>
        <v>Lançar Preço Coluna (A) Faixa 1</v>
      </c>
      <c r="L270" s="40" t="str">
        <f t="shared" si="73"/>
        <v>Lançar Preço Coluna (B) Faixa 1</v>
      </c>
      <c r="M270" s="40" t="str">
        <f t="shared" si="74"/>
        <v>Lançar Preço Coluna (C) Faixa 1</v>
      </c>
      <c r="N270" s="40" t="str">
        <f t="shared" si="75"/>
        <v>Lançar Preço Coluna (D) Faixa 1</v>
      </c>
      <c r="O270" s="33"/>
      <c r="P270" s="31" t="str">
        <f>IF(F270&lt;&gt;"",IF(I270=TRUE,"Preços OK na Faixa 11","ERRO Preços na Faixa 11"),"Lançar Preços na Faixa 11")</f>
        <v>Lançar Preços na Faixa 11</v>
      </c>
    </row>
    <row r="271" spans="1:32" s="4" customFormat="1" ht="25.5">
      <c r="A271" s="11">
        <v>12</v>
      </c>
      <c r="B271" s="12" t="s">
        <v>12</v>
      </c>
      <c r="C271" s="19"/>
      <c r="D271" s="19"/>
      <c r="E271" s="19"/>
      <c r="F271" s="19"/>
      <c r="G271" s="10">
        <f t="shared" si="70"/>
        <v>0</v>
      </c>
      <c r="H271" s="75"/>
      <c r="I271" s="51" t="str">
        <f t="shared" si="71"/>
        <v/>
      </c>
      <c r="K271" s="40" t="str">
        <f t="shared" si="72"/>
        <v>Lançar Preço Coluna (A) Faixa 1</v>
      </c>
      <c r="L271" s="40" t="str">
        <f t="shared" si="73"/>
        <v>Lançar Preço Coluna (B) Faixa 1</v>
      </c>
      <c r="M271" s="40" t="str">
        <f t="shared" si="74"/>
        <v>Lançar Preço Coluna (C) Faixa 1</v>
      </c>
      <c r="N271" s="40" t="str">
        <f t="shared" si="75"/>
        <v>Lançar Preço Coluna (D) Faixa 1</v>
      </c>
      <c r="O271" s="33"/>
      <c r="P271" s="36" t="str">
        <f>IF(F271&lt;&gt;"",IF(I271=TRUE,"Preços OK na Faixa 12","ERRO Preços na Faixa 12"),"Lançar Preços na Faixa 12")</f>
        <v>Lançar Preços na Faixa 12</v>
      </c>
    </row>
    <row r="272" spans="1:32" s="4" customFormat="1" ht="26.25" thickBot="1">
      <c r="A272" s="46">
        <v>13</v>
      </c>
      <c r="B272" s="47" t="s">
        <v>13</v>
      </c>
      <c r="C272" s="48"/>
      <c r="D272" s="48"/>
      <c r="E272" s="48"/>
      <c r="F272" s="48"/>
      <c r="G272" s="49">
        <f t="shared" si="70"/>
        <v>0</v>
      </c>
      <c r="H272" s="75">
        <f>SUM(G260:G272)</f>
        <v>0</v>
      </c>
      <c r="I272" s="51" t="str">
        <f t="shared" si="71"/>
        <v/>
      </c>
      <c r="K272" s="40" t="str">
        <f t="shared" si="72"/>
        <v>Lançar Preço Coluna (A) Faixa 1</v>
      </c>
      <c r="L272" s="40" t="str">
        <f t="shared" si="73"/>
        <v>Lançar Preço Coluna (B) Faixa 1</v>
      </c>
      <c r="M272" s="40" t="str">
        <f t="shared" si="74"/>
        <v>Lançar Preço Coluna (C) Faixa 1</v>
      </c>
      <c r="N272" s="40" t="str">
        <f t="shared" si="75"/>
        <v>Lançar Preço Coluna (D) Faixa 1</v>
      </c>
      <c r="O272" s="39"/>
      <c r="P272" s="36" t="str">
        <f>IF(F272&lt;&gt;"",IF(I272=TRUE,"Preços OK na Faixa 13","ERRO Preços na Faixa 13"),"Lançar Preços na Faixa 13")</f>
        <v>Lançar Preços na Faixa 13</v>
      </c>
    </row>
    <row r="273" spans="1:32" s="4" customFormat="1" ht="21.75" customHeight="1" thickBot="1">
      <c r="A273" s="6"/>
      <c r="H273" s="74"/>
      <c r="I273" s="51"/>
      <c r="K273" s="35"/>
      <c r="L273" s="35"/>
      <c r="M273" s="35"/>
      <c r="N273" s="35"/>
      <c r="O273" s="35"/>
      <c r="P273" s="42"/>
      <c r="AF273" s="18"/>
    </row>
    <row r="274" spans="1:32" s="60" customFormat="1" ht="30.75" customHeight="1" thickBot="1">
      <c r="A274" s="164" t="s">
        <v>27</v>
      </c>
      <c r="B274" s="165"/>
      <c r="C274" s="165"/>
      <c r="D274" s="165"/>
      <c r="E274" s="166"/>
      <c r="F274" s="166"/>
      <c r="G274" s="167"/>
      <c r="H274" s="58"/>
      <c r="I274" s="59"/>
      <c r="K274" s="145" t="s">
        <v>50</v>
      </c>
      <c r="L274" s="145"/>
      <c r="M274" s="145"/>
      <c r="N274" s="145"/>
      <c r="O274" s="61"/>
      <c r="P274" s="147" t="s">
        <v>51</v>
      </c>
    </row>
    <row r="275" spans="1:32" s="4" customFormat="1" ht="55.5" customHeight="1" thickBot="1">
      <c r="A275" s="156" t="s">
        <v>219</v>
      </c>
      <c r="B275" s="157"/>
      <c r="C275" s="157"/>
      <c r="D275" s="157"/>
      <c r="E275" s="157"/>
      <c r="F275" s="157"/>
      <c r="G275" s="158"/>
      <c r="H275" s="53"/>
      <c r="I275" s="51"/>
      <c r="K275" s="145"/>
      <c r="L275" s="145"/>
      <c r="M275" s="145"/>
      <c r="N275" s="145"/>
      <c r="O275" s="18"/>
      <c r="P275" s="147"/>
    </row>
    <row r="276" spans="1:32" s="4" customFormat="1" ht="13.5" customHeight="1" thickBot="1">
      <c r="A276" s="127" t="s">
        <v>37</v>
      </c>
      <c r="B276" s="127" t="s">
        <v>36</v>
      </c>
      <c r="C276" s="130" t="s">
        <v>45</v>
      </c>
      <c r="D276" s="131"/>
      <c r="E276" s="131"/>
      <c r="F276" s="132"/>
      <c r="G276" s="133" t="s">
        <v>89</v>
      </c>
      <c r="H276" s="54"/>
      <c r="I276" s="51"/>
      <c r="K276" s="145"/>
      <c r="L276" s="145"/>
      <c r="M276" s="145"/>
      <c r="N276" s="145"/>
      <c r="O276" s="18"/>
      <c r="P276" s="147"/>
    </row>
    <row r="277" spans="1:32" s="4" customFormat="1" ht="42" customHeight="1" thickBot="1">
      <c r="A277" s="128"/>
      <c r="B277" s="128"/>
      <c r="C277" s="21" t="s">
        <v>41</v>
      </c>
      <c r="D277" s="20" t="s">
        <v>42</v>
      </c>
      <c r="E277" s="20" t="s">
        <v>43</v>
      </c>
      <c r="F277" s="20" t="s">
        <v>44</v>
      </c>
      <c r="G277" s="134"/>
      <c r="H277" s="54"/>
      <c r="I277" s="51"/>
      <c r="K277" s="145"/>
      <c r="L277" s="145"/>
      <c r="M277" s="145"/>
      <c r="N277" s="145"/>
      <c r="O277" s="18"/>
      <c r="P277" s="147"/>
    </row>
    <row r="278" spans="1:32" s="4" customFormat="1" ht="39" customHeight="1" thickBot="1">
      <c r="A278" s="129"/>
      <c r="B278" s="129"/>
      <c r="C278" s="43" t="s">
        <v>87</v>
      </c>
      <c r="D278" s="44" t="s">
        <v>47</v>
      </c>
      <c r="E278" s="44" t="s">
        <v>88</v>
      </c>
      <c r="F278" s="44" t="s">
        <v>49</v>
      </c>
      <c r="G278" s="135"/>
      <c r="H278" s="54"/>
      <c r="I278" s="51"/>
      <c r="K278" s="146"/>
      <c r="L278" s="146"/>
      <c r="M278" s="146"/>
      <c r="N278" s="146"/>
      <c r="O278" s="32"/>
      <c r="P278" s="148"/>
    </row>
    <row r="279" spans="1:32" s="4" customFormat="1" ht="25.5">
      <c r="A279" s="8">
        <v>1</v>
      </c>
      <c r="B279" s="9" t="s">
        <v>1</v>
      </c>
      <c r="C279" s="19"/>
      <c r="D279" s="19"/>
      <c r="E279" s="19"/>
      <c r="F279" s="19"/>
      <c r="G279" s="10">
        <f t="shared" ref="G279:G291" si="76">SUM(C279:D279)</f>
        <v>0</v>
      </c>
      <c r="H279" s="75"/>
      <c r="I279" s="51" t="str">
        <f t="shared" ref="I279:I291" si="77">IF(C279&lt;&gt;0,AND(D279&lt;C279,E279&lt;D279,F279&lt;E279),"")</f>
        <v/>
      </c>
      <c r="K279" s="40" t="str">
        <f>IF(C279&lt;&gt;0,IF(AND(C279&lt;C260),"Preço Ok Coluna (A) Faixa 1","ERRO Preço Coluna (A) Faixa 1"),"Lançar Preço Coluna (A) Faixa 1")</f>
        <v>Lançar Preço Coluna (A) Faixa 1</v>
      </c>
      <c r="L279" s="40" t="str">
        <f>IF(D279&lt;&gt;0,IF(AND(D279&lt;D260),"Preço Ok Coluna (B) Faixa 1","ERRO Preço Coluna (B) Faixa 1"),"Lançar Preço Coluna (B) Faixa 1")</f>
        <v>Lançar Preço Coluna (B) Faixa 1</v>
      </c>
      <c r="M279" s="40" t="str">
        <f>IF(E279&lt;&gt;0,IF(AND(E279&lt;E260),"Preço Ok Coluna (C) Faixa 1","ERRO Preço Coluna (C) Faixa 1"),"Lançar Preço Coluna (C) Faixa 1")</f>
        <v>Lançar Preço Coluna (C) Faixa 1</v>
      </c>
      <c r="N279" s="40" t="str">
        <f>IF(F279&lt;&gt;0,IF(AND(F279&lt;F260),"Preço Ok Coluna (D) Faixa 1","ERRO Preço Coluna (D) Faixa 1"),"Lançar Preço Coluna (D) Faixa 1")</f>
        <v>Lançar Preço Coluna (D) Faixa 1</v>
      </c>
      <c r="O279" s="40"/>
      <c r="P279" s="31" t="str">
        <f>IF(F279&lt;&gt;"",IF(I279=TRUE,"Preços OK na Faixa 1","ERRO Preços na Faixa 1"),"Lançar Preços na Faixa 1")</f>
        <v>Lançar Preços na Faixa 1</v>
      </c>
    </row>
    <row r="280" spans="1:32" s="4" customFormat="1" ht="25.5">
      <c r="A280" s="11">
        <v>2</v>
      </c>
      <c r="B280" s="12" t="s">
        <v>2</v>
      </c>
      <c r="C280" s="19"/>
      <c r="D280" s="19"/>
      <c r="E280" s="19"/>
      <c r="F280" s="19"/>
      <c r="G280" s="10">
        <f t="shared" si="76"/>
        <v>0</v>
      </c>
      <c r="H280" s="75"/>
      <c r="I280" s="51" t="str">
        <f t="shared" si="77"/>
        <v/>
      </c>
      <c r="K280" s="40" t="str">
        <f>IF(C280&lt;&gt;0,IF(AND(C280&lt;C261),"Preço Ok Coluna (A) Faixa 1","ERRO Preço Coluna (A) Faixa 1"),"Lançar Preço Coluna (A) Faixa 1")</f>
        <v>Lançar Preço Coluna (A) Faixa 1</v>
      </c>
      <c r="L280" s="40" t="str">
        <f>IF(D280&lt;&gt;0,IF(AND(D280&lt;D261),"Preço Ok Coluna (B) Faixa 1","ERRO Preço Coluna (B) Faixa 1"),"Lançar Preço Coluna (B) Faixa 1")</f>
        <v>Lançar Preço Coluna (B) Faixa 1</v>
      </c>
      <c r="M280" s="40" t="str">
        <f>IF(E280&lt;&gt;0,IF(AND(E280&lt;E261),"Preço Ok Coluna (C) Faixa 1","ERRO Preço Coluna (C) Faixa 1"),"Lançar Preço Coluna (C) Faixa 1")</f>
        <v>Lançar Preço Coluna (C) Faixa 1</v>
      </c>
      <c r="N280" s="40" t="str">
        <f>IF(F280&lt;&gt;0,IF(AND(F280&lt;F261),"Preço Ok Coluna (D) Faixa 1","ERRO Preço Coluna (D) Faixa 1"),"Lançar Preço Coluna (D) Faixa 1")</f>
        <v>Lançar Preço Coluna (D) Faixa 1</v>
      </c>
      <c r="O280" s="33"/>
      <c r="P280" s="31" t="str">
        <f>IF(F280&lt;&gt;"",IF(I280=TRUE,"Preços OK na Faixa 2","ERRO Preços na Faixa 2"),"Lançar Preços na Faixa 2")</f>
        <v>Lançar Preços na Faixa 2</v>
      </c>
    </row>
    <row r="281" spans="1:32" s="4" customFormat="1" ht="25.5">
      <c r="A281" s="11">
        <v>3</v>
      </c>
      <c r="B281" s="12" t="s">
        <v>3</v>
      </c>
      <c r="C281" s="19"/>
      <c r="D281" s="19"/>
      <c r="E281" s="19"/>
      <c r="F281" s="19"/>
      <c r="G281" s="10">
        <f t="shared" si="76"/>
        <v>0</v>
      </c>
      <c r="H281" s="75"/>
      <c r="I281" s="51" t="str">
        <f t="shared" si="77"/>
        <v/>
      </c>
      <c r="K281" s="40" t="str">
        <f t="shared" ref="K281:K291" si="78">IF(C281&lt;&gt;0,IF(AND(C281&lt;C262),"Preço Ok Coluna (A) Faixa 1","ERRO Preço Coluna (A) Faixa 1"),"Lançar Preço Coluna (A) Faixa 1")</f>
        <v>Lançar Preço Coluna (A) Faixa 1</v>
      </c>
      <c r="L281" s="40" t="str">
        <f t="shared" ref="L281:L291" si="79">IF(D281&lt;&gt;0,IF(AND(D281&lt;D262),"Preço Ok Coluna (B) Faixa 1","ERRO Preço Coluna (B) Faixa 1"),"Lançar Preço Coluna (B) Faixa 1")</f>
        <v>Lançar Preço Coluna (B) Faixa 1</v>
      </c>
      <c r="M281" s="40" t="str">
        <f t="shared" ref="M281:M291" si="80">IF(E281&lt;&gt;0,IF(AND(E281&lt;E262),"Preço Ok Coluna (C) Faixa 1","ERRO Preço Coluna (C) Faixa 1"),"Lançar Preço Coluna (C) Faixa 1")</f>
        <v>Lançar Preço Coluna (C) Faixa 1</v>
      </c>
      <c r="N281" s="40" t="str">
        <f t="shared" ref="N281:N291" si="81">IF(F281&lt;&gt;0,IF(AND(F281&lt;F262),"Preço Ok Coluna (D) Faixa 1","ERRO Preço Coluna (D) Faixa 1"),"Lançar Preço Coluna (D) Faixa 1")</f>
        <v>Lançar Preço Coluna (D) Faixa 1</v>
      </c>
      <c r="O281" s="33"/>
      <c r="P281" s="31" t="str">
        <f>IF(F281&lt;&gt;"",IF(I281=TRUE,"Preços OK na Faixa 3","ERRO Preços na Faixa 3"),"Lançar Preços na Faixa 3")</f>
        <v>Lançar Preços na Faixa 3</v>
      </c>
    </row>
    <row r="282" spans="1:32" s="4" customFormat="1" ht="25.5">
      <c r="A282" s="11">
        <v>4</v>
      </c>
      <c r="B282" s="12" t="s">
        <v>4</v>
      </c>
      <c r="C282" s="19"/>
      <c r="D282" s="19"/>
      <c r="E282" s="19"/>
      <c r="F282" s="19"/>
      <c r="G282" s="10">
        <f t="shared" si="76"/>
        <v>0</v>
      </c>
      <c r="H282" s="75"/>
      <c r="I282" s="51" t="str">
        <f t="shared" si="77"/>
        <v/>
      </c>
      <c r="K282" s="40" t="str">
        <f t="shared" si="78"/>
        <v>Lançar Preço Coluna (A) Faixa 1</v>
      </c>
      <c r="L282" s="40" t="str">
        <f t="shared" si="79"/>
        <v>Lançar Preço Coluna (B) Faixa 1</v>
      </c>
      <c r="M282" s="40" t="str">
        <f t="shared" si="80"/>
        <v>Lançar Preço Coluna (C) Faixa 1</v>
      </c>
      <c r="N282" s="40" t="str">
        <f t="shared" si="81"/>
        <v>Lançar Preço Coluna (D) Faixa 1</v>
      </c>
      <c r="O282" s="33"/>
      <c r="P282" s="31" t="str">
        <f>IF(F282&lt;&gt;"",IF(I282=TRUE,"Preços OK na Faixa 4","ERRO Preços na Faixa 4"),"Lançar Preços na Faixa 4")</f>
        <v>Lançar Preços na Faixa 4</v>
      </c>
    </row>
    <row r="283" spans="1:32" s="4" customFormat="1" ht="25.5">
      <c r="A283" s="11">
        <v>5</v>
      </c>
      <c r="B283" s="12" t="s">
        <v>5</v>
      </c>
      <c r="C283" s="19"/>
      <c r="D283" s="19"/>
      <c r="E283" s="19"/>
      <c r="F283" s="19"/>
      <c r="G283" s="10">
        <f t="shared" si="76"/>
        <v>0</v>
      </c>
      <c r="H283" s="75"/>
      <c r="I283" s="51" t="str">
        <f t="shared" si="77"/>
        <v/>
      </c>
      <c r="K283" s="40" t="str">
        <f t="shared" si="78"/>
        <v>Lançar Preço Coluna (A) Faixa 1</v>
      </c>
      <c r="L283" s="40" t="str">
        <f t="shared" si="79"/>
        <v>Lançar Preço Coluna (B) Faixa 1</v>
      </c>
      <c r="M283" s="40" t="str">
        <f t="shared" si="80"/>
        <v>Lançar Preço Coluna (C) Faixa 1</v>
      </c>
      <c r="N283" s="40" t="str">
        <f t="shared" si="81"/>
        <v>Lançar Preço Coluna (D) Faixa 1</v>
      </c>
      <c r="O283" s="33"/>
      <c r="P283" s="31" t="str">
        <f>IF(F283&lt;&gt;"",IF(I283=TRUE,"Preços OK na Faixa 5","ERRO Preços na Faixa 5"),"Lançar Preços na Faixa 5")</f>
        <v>Lançar Preços na Faixa 5</v>
      </c>
    </row>
    <row r="284" spans="1:32" s="4" customFormat="1" ht="25.5">
      <c r="A284" s="11">
        <v>6</v>
      </c>
      <c r="B284" s="12" t="s">
        <v>6</v>
      </c>
      <c r="C284" s="19"/>
      <c r="D284" s="19"/>
      <c r="E284" s="19"/>
      <c r="F284" s="19"/>
      <c r="G284" s="10">
        <f t="shared" si="76"/>
        <v>0</v>
      </c>
      <c r="H284" s="75"/>
      <c r="I284" s="51" t="str">
        <f t="shared" si="77"/>
        <v/>
      </c>
      <c r="K284" s="40" t="str">
        <f t="shared" si="78"/>
        <v>Lançar Preço Coluna (A) Faixa 1</v>
      </c>
      <c r="L284" s="40" t="str">
        <f t="shared" si="79"/>
        <v>Lançar Preço Coluna (B) Faixa 1</v>
      </c>
      <c r="M284" s="40" t="str">
        <f t="shared" si="80"/>
        <v>Lançar Preço Coluna (C) Faixa 1</v>
      </c>
      <c r="N284" s="40" t="str">
        <f t="shared" si="81"/>
        <v>Lançar Preço Coluna (D) Faixa 1</v>
      </c>
      <c r="O284" s="33"/>
      <c r="P284" s="31" t="str">
        <f>IF(F284&lt;&gt;"",IF(I284=TRUE,"Preços OK na Faixa 6","ERRO Preços na Faixa 6"),"Lançar Preços na Faixa 6")</f>
        <v>Lançar Preços na Faixa 6</v>
      </c>
    </row>
    <row r="285" spans="1:32" s="18" customFormat="1" ht="25.5">
      <c r="A285" s="11">
        <v>7</v>
      </c>
      <c r="B285" s="12" t="s">
        <v>7</v>
      </c>
      <c r="C285" s="19"/>
      <c r="D285" s="19"/>
      <c r="E285" s="19"/>
      <c r="F285" s="19"/>
      <c r="G285" s="10">
        <f t="shared" si="76"/>
        <v>0</v>
      </c>
      <c r="H285" s="75"/>
      <c r="I285" s="51" t="str">
        <f t="shared" si="77"/>
        <v/>
      </c>
      <c r="J285" s="4"/>
      <c r="K285" s="40" t="str">
        <f t="shared" si="78"/>
        <v>Lançar Preço Coluna (A) Faixa 1</v>
      </c>
      <c r="L285" s="40" t="str">
        <f t="shared" si="79"/>
        <v>Lançar Preço Coluna (B) Faixa 1</v>
      </c>
      <c r="M285" s="40" t="str">
        <f t="shared" si="80"/>
        <v>Lançar Preço Coluna (C) Faixa 1</v>
      </c>
      <c r="N285" s="40" t="str">
        <f t="shared" si="81"/>
        <v>Lançar Preço Coluna (D) Faixa 1</v>
      </c>
      <c r="O285" s="33"/>
      <c r="P285" s="31" t="str">
        <f>IF(F285&lt;&gt;"",IF(I285=TRUE,"Preços OK na Faixa 7","ERRO Preços na Faixa 7"),"Lançar Preços na Faixa 7")</f>
        <v>Lançar Preços na Faixa 7</v>
      </c>
      <c r="AF285" s="4"/>
    </row>
    <row r="286" spans="1:32" s="4" customFormat="1" ht="25.5">
      <c r="A286" s="11">
        <v>8</v>
      </c>
      <c r="B286" s="12" t="s">
        <v>8</v>
      </c>
      <c r="C286" s="19"/>
      <c r="D286" s="19"/>
      <c r="E286" s="19"/>
      <c r="F286" s="19"/>
      <c r="G286" s="10">
        <f t="shared" si="76"/>
        <v>0</v>
      </c>
      <c r="H286" s="75"/>
      <c r="I286" s="51" t="str">
        <f t="shared" si="77"/>
        <v/>
      </c>
      <c r="K286" s="40" t="str">
        <f t="shared" si="78"/>
        <v>Lançar Preço Coluna (A) Faixa 1</v>
      </c>
      <c r="L286" s="40" t="str">
        <f t="shared" si="79"/>
        <v>Lançar Preço Coluna (B) Faixa 1</v>
      </c>
      <c r="M286" s="40" t="str">
        <f t="shared" si="80"/>
        <v>Lançar Preço Coluna (C) Faixa 1</v>
      </c>
      <c r="N286" s="40" t="str">
        <f t="shared" si="81"/>
        <v>Lançar Preço Coluna (D) Faixa 1</v>
      </c>
      <c r="O286" s="33"/>
      <c r="P286" s="31" t="str">
        <f>IF(F286&lt;&gt;"",IF(I286=TRUE,"Preços OK na Faixa 8","ERRO Preços na Faixa 8"),"Lançar Preços na Faixa 8")</f>
        <v>Lançar Preços na Faixa 8</v>
      </c>
    </row>
    <row r="287" spans="1:32" s="4" customFormat="1" ht="25.5">
      <c r="A287" s="11">
        <v>9</v>
      </c>
      <c r="B287" s="12" t="s">
        <v>9</v>
      </c>
      <c r="C287" s="19"/>
      <c r="D287" s="19"/>
      <c r="E287" s="19"/>
      <c r="F287" s="19"/>
      <c r="G287" s="10">
        <f t="shared" si="76"/>
        <v>0</v>
      </c>
      <c r="H287" s="75"/>
      <c r="I287" s="51" t="str">
        <f t="shared" si="77"/>
        <v/>
      </c>
      <c r="K287" s="40" t="str">
        <f t="shared" si="78"/>
        <v>Lançar Preço Coluna (A) Faixa 1</v>
      </c>
      <c r="L287" s="40" t="str">
        <f t="shared" si="79"/>
        <v>Lançar Preço Coluna (B) Faixa 1</v>
      </c>
      <c r="M287" s="40" t="str">
        <f t="shared" si="80"/>
        <v>Lançar Preço Coluna (C) Faixa 1</v>
      </c>
      <c r="N287" s="40" t="str">
        <f t="shared" si="81"/>
        <v>Lançar Preço Coluna (D) Faixa 1</v>
      </c>
      <c r="O287" s="33"/>
      <c r="P287" s="31" t="str">
        <f>IF(F287&lt;&gt;"",IF(I287=TRUE,"Preços OK na Faixa 9","ERRO Preços na Faixa 9"),"Lançar Preços na Faixa 9")</f>
        <v>Lançar Preços na Faixa 9</v>
      </c>
    </row>
    <row r="288" spans="1:32" s="4" customFormat="1" ht="25.5">
      <c r="A288" s="11">
        <v>10</v>
      </c>
      <c r="B288" s="12" t="s">
        <v>10</v>
      </c>
      <c r="C288" s="19"/>
      <c r="D288" s="19"/>
      <c r="E288" s="19"/>
      <c r="F288" s="19"/>
      <c r="G288" s="10">
        <f t="shared" si="76"/>
        <v>0</v>
      </c>
      <c r="H288" s="75"/>
      <c r="I288" s="51" t="str">
        <f t="shared" si="77"/>
        <v/>
      </c>
      <c r="K288" s="40" t="str">
        <f t="shared" si="78"/>
        <v>Lançar Preço Coluna (A) Faixa 1</v>
      </c>
      <c r="L288" s="40" t="str">
        <f t="shared" si="79"/>
        <v>Lançar Preço Coluna (B) Faixa 1</v>
      </c>
      <c r="M288" s="40" t="str">
        <f t="shared" si="80"/>
        <v>Lançar Preço Coluna (C) Faixa 1</v>
      </c>
      <c r="N288" s="40" t="str">
        <f t="shared" si="81"/>
        <v>Lançar Preço Coluna (D) Faixa 1</v>
      </c>
      <c r="O288" s="33"/>
      <c r="P288" s="31" t="str">
        <f>IF(F288&lt;&gt;"",IF(I288=TRUE,"Preços OK na Faixa 10","ERRO Preços na Faixa 10"),"Lançar Preços na Faixa 10")</f>
        <v>Lançar Preços na Faixa 10</v>
      </c>
    </row>
    <row r="289" spans="1:32" s="4" customFormat="1" ht="25.5">
      <c r="A289" s="11">
        <v>11</v>
      </c>
      <c r="B289" s="12" t="s">
        <v>11</v>
      </c>
      <c r="C289" s="19"/>
      <c r="D289" s="19"/>
      <c r="E289" s="19"/>
      <c r="F289" s="19"/>
      <c r="G289" s="10">
        <f t="shared" si="76"/>
        <v>0</v>
      </c>
      <c r="H289" s="75"/>
      <c r="I289" s="51" t="str">
        <f t="shared" si="77"/>
        <v/>
      </c>
      <c r="K289" s="40" t="str">
        <f t="shared" si="78"/>
        <v>Lançar Preço Coluna (A) Faixa 1</v>
      </c>
      <c r="L289" s="40" t="str">
        <f t="shared" si="79"/>
        <v>Lançar Preço Coluna (B) Faixa 1</v>
      </c>
      <c r="M289" s="40" t="str">
        <f t="shared" si="80"/>
        <v>Lançar Preço Coluna (C) Faixa 1</v>
      </c>
      <c r="N289" s="40" t="str">
        <f t="shared" si="81"/>
        <v>Lançar Preço Coluna (D) Faixa 1</v>
      </c>
      <c r="O289" s="33"/>
      <c r="P289" s="31" t="str">
        <f>IF(F289&lt;&gt;"",IF(I289=TRUE,"Preços OK na Faixa 11","ERRO Preços na Faixa 11"),"Lançar Preços na Faixa 11")</f>
        <v>Lançar Preços na Faixa 11</v>
      </c>
    </row>
    <row r="290" spans="1:32" s="4" customFormat="1" ht="25.5">
      <c r="A290" s="11">
        <v>12</v>
      </c>
      <c r="B290" s="12" t="s">
        <v>12</v>
      </c>
      <c r="C290" s="19"/>
      <c r="D290" s="19"/>
      <c r="E290" s="19"/>
      <c r="F290" s="19"/>
      <c r="G290" s="10">
        <f t="shared" si="76"/>
        <v>0</v>
      </c>
      <c r="H290" s="75"/>
      <c r="I290" s="51" t="str">
        <f t="shared" si="77"/>
        <v/>
      </c>
      <c r="K290" s="40" t="str">
        <f t="shared" si="78"/>
        <v>Lançar Preço Coluna (A) Faixa 1</v>
      </c>
      <c r="L290" s="40" t="str">
        <f t="shared" si="79"/>
        <v>Lançar Preço Coluna (B) Faixa 1</v>
      </c>
      <c r="M290" s="40" t="str">
        <f t="shared" si="80"/>
        <v>Lançar Preço Coluna (C) Faixa 1</v>
      </c>
      <c r="N290" s="40" t="str">
        <f t="shared" si="81"/>
        <v>Lançar Preço Coluna (D) Faixa 1</v>
      </c>
      <c r="O290" s="33"/>
      <c r="P290" s="36" t="str">
        <f>IF(F290&lt;&gt;"",IF(I290=TRUE,"Preços OK na Faixa 12","ERRO Preços na Faixa 12"),"Lançar Preços na Faixa 12")</f>
        <v>Lançar Preços na Faixa 12</v>
      </c>
    </row>
    <row r="291" spans="1:32" s="4" customFormat="1" ht="26.25" thickBot="1">
      <c r="A291" s="46">
        <v>13</v>
      </c>
      <c r="B291" s="47" t="s">
        <v>13</v>
      </c>
      <c r="C291" s="48"/>
      <c r="D291" s="48"/>
      <c r="E291" s="48"/>
      <c r="F291" s="48"/>
      <c r="G291" s="49">
        <f t="shared" si="76"/>
        <v>0</v>
      </c>
      <c r="H291" s="75">
        <f>SUM(G279:G291)</f>
        <v>0</v>
      </c>
      <c r="I291" s="51" t="str">
        <f t="shared" si="77"/>
        <v/>
      </c>
      <c r="K291" s="40" t="str">
        <f t="shared" si="78"/>
        <v>Lançar Preço Coluna (A) Faixa 1</v>
      </c>
      <c r="L291" s="40" t="str">
        <f t="shared" si="79"/>
        <v>Lançar Preço Coluna (B) Faixa 1</v>
      </c>
      <c r="M291" s="40" t="str">
        <f t="shared" si="80"/>
        <v>Lançar Preço Coluna (C) Faixa 1</v>
      </c>
      <c r="N291" s="40" t="str">
        <f t="shared" si="81"/>
        <v>Lançar Preço Coluna (D) Faixa 1</v>
      </c>
      <c r="O291" s="39"/>
      <c r="P291" s="36" t="str">
        <f>IF(F291&lt;&gt;"",IF(I291=TRUE,"Preços OK na Faixa 13","ERRO Preços na Faixa 13"),"Lançar Preços na Faixa 13")</f>
        <v>Lançar Preços na Faixa 13</v>
      </c>
    </row>
    <row r="292" spans="1:32" s="4" customFormat="1" ht="21.75" customHeight="1" thickBot="1">
      <c r="A292" s="6"/>
      <c r="H292" s="74"/>
      <c r="I292" s="51"/>
      <c r="K292" s="35"/>
      <c r="L292" s="35"/>
      <c r="M292" s="35"/>
      <c r="N292" s="35"/>
      <c r="O292" s="35"/>
      <c r="P292" s="42"/>
      <c r="AF292" s="18"/>
    </row>
    <row r="293" spans="1:32" s="60" customFormat="1" ht="30.75" customHeight="1" thickBot="1">
      <c r="A293" s="164" t="s">
        <v>28</v>
      </c>
      <c r="B293" s="165"/>
      <c r="C293" s="165"/>
      <c r="D293" s="165"/>
      <c r="E293" s="166"/>
      <c r="F293" s="166"/>
      <c r="G293" s="167"/>
      <c r="H293" s="58"/>
      <c r="I293" s="59"/>
      <c r="K293" s="145" t="s">
        <v>50</v>
      </c>
      <c r="L293" s="145"/>
      <c r="M293" s="145"/>
      <c r="N293" s="145"/>
      <c r="O293" s="61"/>
      <c r="P293" s="147" t="s">
        <v>51</v>
      </c>
    </row>
    <row r="294" spans="1:32" s="4" customFormat="1" ht="51.75" customHeight="1" thickBot="1">
      <c r="A294" s="156" t="s">
        <v>220</v>
      </c>
      <c r="B294" s="157"/>
      <c r="C294" s="157"/>
      <c r="D294" s="157"/>
      <c r="E294" s="157"/>
      <c r="F294" s="157"/>
      <c r="G294" s="158"/>
      <c r="H294" s="53"/>
      <c r="I294" s="51"/>
      <c r="K294" s="145"/>
      <c r="L294" s="145"/>
      <c r="M294" s="145"/>
      <c r="N294" s="145"/>
      <c r="O294" s="18"/>
      <c r="P294" s="147"/>
    </row>
    <row r="295" spans="1:32" ht="30" customHeight="1" thickBot="1">
      <c r="A295" s="127" t="s">
        <v>37</v>
      </c>
      <c r="B295" s="127" t="s">
        <v>36</v>
      </c>
      <c r="C295" s="130" t="s">
        <v>45</v>
      </c>
      <c r="D295" s="131"/>
      <c r="E295" s="131"/>
      <c r="F295" s="132"/>
      <c r="G295" s="133" t="s">
        <v>89</v>
      </c>
      <c r="H295" s="54"/>
      <c r="J295" s="4"/>
      <c r="K295" s="145"/>
      <c r="L295" s="145"/>
      <c r="M295" s="145"/>
      <c r="N295" s="145"/>
      <c r="O295" s="18"/>
      <c r="P295" s="147"/>
      <c r="AF295" s="4"/>
    </row>
    <row r="296" spans="1:32" ht="13.5" customHeight="1" thickBot="1">
      <c r="A296" s="128"/>
      <c r="B296" s="128"/>
      <c r="C296" s="21" t="s">
        <v>41</v>
      </c>
      <c r="D296" s="20" t="s">
        <v>42</v>
      </c>
      <c r="E296" s="20" t="s">
        <v>43</v>
      </c>
      <c r="F296" s="20" t="s">
        <v>44</v>
      </c>
      <c r="G296" s="134"/>
      <c r="H296" s="54"/>
      <c r="J296" s="4"/>
      <c r="K296" s="145"/>
      <c r="L296" s="145"/>
      <c r="M296" s="145"/>
      <c r="N296" s="145"/>
      <c r="O296" s="18"/>
      <c r="P296" s="147"/>
      <c r="AF296" s="4"/>
    </row>
    <row r="297" spans="1:32" ht="39" customHeight="1" thickBot="1">
      <c r="A297" s="129"/>
      <c r="B297" s="129"/>
      <c r="C297" s="43" t="s">
        <v>87</v>
      </c>
      <c r="D297" s="44" t="s">
        <v>47</v>
      </c>
      <c r="E297" s="44" t="s">
        <v>88</v>
      </c>
      <c r="F297" s="44" t="s">
        <v>49</v>
      </c>
      <c r="G297" s="135"/>
      <c r="H297" s="54"/>
      <c r="J297" s="4"/>
      <c r="K297" s="146"/>
      <c r="L297" s="146"/>
      <c r="M297" s="146"/>
      <c r="N297" s="146"/>
      <c r="O297" s="32"/>
      <c r="P297" s="148"/>
      <c r="AF297" s="4"/>
    </row>
    <row r="298" spans="1:32" ht="28.5" customHeight="1">
      <c r="A298" s="8">
        <v>1</v>
      </c>
      <c r="B298" s="9" t="s">
        <v>1</v>
      </c>
      <c r="C298" s="19"/>
      <c r="D298" s="19"/>
      <c r="E298" s="19"/>
      <c r="F298" s="19"/>
      <c r="G298" s="10">
        <f t="shared" ref="G298:G310" si="82">SUM(C298:D298)</f>
        <v>0</v>
      </c>
      <c r="H298" s="75"/>
      <c r="I298" s="51" t="str">
        <f t="shared" ref="I298:I310" si="83">IF(C298&lt;&gt;0,AND(D298&lt;C298,E298&lt;D298,F298&lt;E298),"")</f>
        <v/>
      </c>
      <c r="J298" s="4"/>
      <c r="K298" s="40" t="str">
        <f>IF(C298&lt;&gt;0,IF(AND(C298&lt;C279),"Preço Ok Coluna (A) Faixa 1","ERRO Preço Coluna (A) Faixa 1"),"Lançar Preço Coluna (A) Faixa 1")</f>
        <v>Lançar Preço Coluna (A) Faixa 1</v>
      </c>
      <c r="L298" s="40" t="str">
        <f>IF(D298&lt;&gt;0,IF(AND(D298&lt;D279),"Preço Ok Coluna (B) Faixa 1","ERRO Preço Coluna (B) Faixa 1"),"Lançar Preço Coluna (B) Faixa 1")</f>
        <v>Lançar Preço Coluna (B) Faixa 1</v>
      </c>
      <c r="M298" s="40" t="str">
        <f>IF(E298&lt;&gt;0,IF(AND(E298&lt;E279),"Preço Ok Coluna (C) Faixa 1","ERRO Preço Coluna (C) Faixa 1"),"Lançar Preço Coluna (C) Faixa 1")</f>
        <v>Lançar Preço Coluna (C) Faixa 1</v>
      </c>
      <c r="N298" s="40" t="str">
        <f>IF(F298&lt;&gt;0,IF(AND(F298&lt;F279),"Preço Ok Coluna (D) Faixa 1","ERRO Preço Coluna (D) Faixa 1"),"Lançar Preço Coluna (D) Faixa 1")</f>
        <v>Lançar Preço Coluna (D) Faixa 1</v>
      </c>
      <c r="O298" s="40"/>
      <c r="P298" s="31" t="str">
        <f>IF(F298&lt;&gt;"",IF(I298=TRUE,"Preços OK na Faixa 1","ERRO Preços na Faixa 1"),"Lançar Preços na Faixa 1")</f>
        <v>Lançar Preços na Faixa 1</v>
      </c>
      <c r="AF298" s="4"/>
    </row>
    <row r="299" spans="1:32" ht="28.5" customHeight="1">
      <c r="A299" s="11">
        <v>2</v>
      </c>
      <c r="B299" s="12" t="s">
        <v>2</v>
      </c>
      <c r="C299" s="19"/>
      <c r="D299" s="19"/>
      <c r="E299" s="19"/>
      <c r="F299" s="19"/>
      <c r="G299" s="10">
        <f t="shared" si="82"/>
        <v>0</v>
      </c>
      <c r="H299" s="75"/>
      <c r="I299" s="51" t="str">
        <f t="shared" si="83"/>
        <v/>
      </c>
      <c r="J299" s="4"/>
      <c r="K299" s="40" t="str">
        <f>IF(C299&lt;&gt;0,IF(AND(C299&lt;C280),"Preço Ok Coluna (A) Faixa 1","ERRO Preço Coluna (A) Faixa 1"),"Lançar Preço Coluna (A) Faixa 1")</f>
        <v>Lançar Preço Coluna (A) Faixa 1</v>
      </c>
      <c r="L299" s="40" t="str">
        <f>IF(D299&lt;&gt;0,IF(AND(D299&lt;D280),"Preço Ok Coluna (B) Faixa 1","ERRO Preço Coluna (B) Faixa 1"),"Lançar Preço Coluna (B) Faixa 1")</f>
        <v>Lançar Preço Coluna (B) Faixa 1</v>
      </c>
      <c r="M299" s="40" t="str">
        <f>IF(E299&lt;&gt;0,IF(AND(E299&lt;E280),"Preço Ok Coluna (C) Faixa 1","ERRO Preço Coluna (C) Faixa 1"),"Lançar Preço Coluna (C) Faixa 1")</f>
        <v>Lançar Preço Coluna (C) Faixa 1</v>
      </c>
      <c r="N299" s="40" t="str">
        <f>IF(F299&lt;&gt;0,IF(AND(F299&lt;F280),"Preço Ok Coluna (D) Faixa 1","ERRO Preço Coluna (D) Faixa 1"),"Lançar Preço Coluna (D) Faixa 1")</f>
        <v>Lançar Preço Coluna (D) Faixa 1</v>
      </c>
      <c r="O299" s="33"/>
      <c r="P299" s="31" t="str">
        <f>IF(F299&lt;&gt;"",IF(I299=TRUE,"Preços OK na Faixa 2","ERRO Preços na Faixa 2"),"Lançar Preços na Faixa 2")</f>
        <v>Lançar Preços na Faixa 2</v>
      </c>
      <c r="AF299" s="4"/>
    </row>
    <row r="300" spans="1:32" ht="25.5">
      <c r="A300" s="11">
        <v>3</v>
      </c>
      <c r="B300" s="12" t="s">
        <v>3</v>
      </c>
      <c r="C300" s="19"/>
      <c r="D300" s="19"/>
      <c r="E300" s="19"/>
      <c r="F300" s="19"/>
      <c r="G300" s="10">
        <f t="shared" si="82"/>
        <v>0</v>
      </c>
      <c r="H300" s="75"/>
      <c r="I300" s="51" t="str">
        <f t="shared" si="83"/>
        <v/>
      </c>
      <c r="J300" s="4"/>
      <c r="K300" s="40" t="str">
        <f t="shared" ref="K300:K310" si="84">IF(C300&lt;&gt;0,IF(AND(C300&lt;C281),"Preço Ok Coluna (A) Faixa 1","ERRO Preço Coluna (A) Faixa 1"),"Lançar Preço Coluna (A) Faixa 1")</f>
        <v>Lançar Preço Coluna (A) Faixa 1</v>
      </c>
      <c r="L300" s="40" t="str">
        <f t="shared" ref="L300:L310" si="85">IF(D300&lt;&gt;0,IF(AND(D300&lt;D281),"Preço Ok Coluna (B) Faixa 1","ERRO Preço Coluna (B) Faixa 1"),"Lançar Preço Coluna (B) Faixa 1")</f>
        <v>Lançar Preço Coluna (B) Faixa 1</v>
      </c>
      <c r="M300" s="40" t="str">
        <f t="shared" ref="M300:M310" si="86">IF(E300&lt;&gt;0,IF(AND(E300&lt;E281),"Preço Ok Coluna (C) Faixa 1","ERRO Preço Coluna (C) Faixa 1"),"Lançar Preço Coluna (C) Faixa 1")</f>
        <v>Lançar Preço Coluna (C) Faixa 1</v>
      </c>
      <c r="N300" s="40" t="str">
        <f t="shared" ref="N300:N310" si="87">IF(F300&lt;&gt;0,IF(AND(F300&lt;F281),"Preço Ok Coluna (D) Faixa 1","ERRO Preço Coluna (D) Faixa 1"),"Lançar Preço Coluna (D) Faixa 1")</f>
        <v>Lançar Preço Coluna (D) Faixa 1</v>
      </c>
      <c r="O300" s="33"/>
      <c r="P300" s="31" t="str">
        <f>IF(F300&lt;&gt;"",IF(I300=TRUE,"Preços OK na Faixa 3","ERRO Preços na Faixa 3"),"Lançar Preços na Faixa 3")</f>
        <v>Lançar Preços na Faixa 3</v>
      </c>
      <c r="AF300" s="4"/>
    </row>
    <row r="301" spans="1:32" ht="25.5">
      <c r="A301" s="11">
        <v>4</v>
      </c>
      <c r="B301" s="12" t="s">
        <v>4</v>
      </c>
      <c r="C301" s="19"/>
      <c r="D301" s="19"/>
      <c r="E301" s="19"/>
      <c r="F301" s="19"/>
      <c r="G301" s="10">
        <f t="shared" si="82"/>
        <v>0</v>
      </c>
      <c r="H301" s="75"/>
      <c r="I301" s="51" t="str">
        <f t="shared" si="83"/>
        <v/>
      </c>
      <c r="J301" s="4"/>
      <c r="K301" s="40" t="str">
        <f t="shared" si="84"/>
        <v>Lançar Preço Coluna (A) Faixa 1</v>
      </c>
      <c r="L301" s="40" t="str">
        <f t="shared" si="85"/>
        <v>Lançar Preço Coluna (B) Faixa 1</v>
      </c>
      <c r="M301" s="40" t="str">
        <f t="shared" si="86"/>
        <v>Lançar Preço Coluna (C) Faixa 1</v>
      </c>
      <c r="N301" s="40" t="str">
        <f t="shared" si="87"/>
        <v>Lançar Preço Coluna (D) Faixa 1</v>
      </c>
      <c r="O301" s="33"/>
      <c r="P301" s="31" t="str">
        <f>IF(F301&lt;&gt;"",IF(I301=TRUE,"Preços OK na Faixa 4","ERRO Preços na Faixa 4"),"Lançar Preços na Faixa 4")</f>
        <v>Lançar Preços na Faixa 4</v>
      </c>
      <c r="AF301" s="4"/>
    </row>
    <row r="302" spans="1:32" ht="25.5">
      <c r="A302" s="11">
        <v>5</v>
      </c>
      <c r="B302" s="12" t="s">
        <v>5</v>
      </c>
      <c r="C302" s="19"/>
      <c r="D302" s="19"/>
      <c r="E302" s="19"/>
      <c r="F302" s="19"/>
      <c r="G302" s="10">
        <f t="shared" si="82"/>
        <v>0</v>
      </c>
      <c r="H302" s="75"/>
      <c r="I302" s="51" t="str">
        <f t="shared" si="83"/>
        <v/>
      </c>
      <c r="J302" s="4"/>
      <c r="K302" s="40" t="str">
        <f t="shared" si="84"/>
        <v>Lançar Preço Coluna (A) Faixa 1</v>
      </c>
      <c r="L302" s="40" t="str">
        <f t="shared" si="85"/>
        <v>Lançar Preço Coluna (B) Faixa 1</v>
      </c>
      <c r="M302" s="40" t="str">
        <f t="shared" si="86"/>
        <v>Lançar Preço Coluna (C) Faixa 1</v>
      </c>
      <c r="N302" s="40" t="str">
        <f t="shared" si="87"/>
        <v>Lançar Preço Coluna (D) Faixa 1</v>
      </c>
      <c r="O302" s="33"/>
      <c r="P302" s="31" t="str">
        <f>IF(F302&lt;&gt;"",IF(I302=TRUE,"Preços OK na Faixa 5","ERRO Preços na Faixa 5"),"Lançar Preços na Faixa 5")</f>
        <v>Lançar Preços na Faixa 5</v>
      </c>
      <c r="AF302" s="4"/>
    </row>
    <row r="303" spans="1:32" ht="25.5">
      <c r="A303" s="11">
        <v>6</v>
      </c>
      <c r="B303" s="12" t="s">
        <v>6</v>
      </c>
      <c r="C303" s="19"/>
      <c r="D303" s="19"/>
      <c r="E303" s="19"/>
      <c r="F303" s="19"/>
      <c r="G303" s="10">
        <f t="shared" si="82"/>
        <v>0</v>
      </c>
      <c r="H303" s="75"/>
      <c r="I303" s="51" t="str">
        <f t="shared" si="83"/>
        <v/>
      </c>
      <c r="J303" s="4"/>
      <c r="K303" s="40" t="str">
        <f t="shared" si="84"/>
        <v>Lançar Preço Coluna (A) Faixa 1</v>
      </c>
      <c r="L303" s="40" t="str">
        <f t="shared" si="85"/>
        <v>Lançar Preço Coluna (B) Faixa 1</v>
      </c>
      <c r="M303" s="40" t="str">
        <f t="shared" si="86"/>
        <v>Lançar Preço Coluna (C) Faixa 1</v>
      </c>
      <c r="N303" s="40" t="str">
        <f t="shared" si="87"/>
        <v>Lançar Preço Coluna (D) Faixa 1</v>
      </c>
      <c r="O303" s="33"/>
      <c r="P303" s="31" t="str">
        <f>IF(F303&lt;&gt;"",IF(I303=TRUE,"Preços OK na Faixa 6","ERRO Preços na Faixa 6"),"Lançar Preços na Faixa 6")</f>
        <v>Lançar Preços na Faixa 6</v>
      </c>
      <c r="AF303" s="4"/>
    </row>
    <row r="304" spans="1:32" ht="25.5">
      <c r="A304" s="11">
        <v>7</v>
      </c>
      <c r="B304" s="12" t="s">
        <v>7</v>
      </c>
      <c r="C304" s="19"/>
      <c r="D304" s="19"/>
      <c r="E304" s="19"/>
      <c r="F304" s="19"/>
      <c r="G304" s="10">
        <f t="shared" si="82"/>
        <v>0</v>
      </c>
      <c r="H304" s="75"/>
      <c r="I304" s="51" t="str">
        <f t="shared" si="83"/>
        <v/>
      </c>
      <c r="J304" s="4"/>
      <c r="K304" s="40" t="str">
        <f t="shared" si="84"/>
        <v>Lançar Preço Coluna (A) Faixa 1</v>
      </c>
      <c r="L304" s="40" t="str">
        <f t="shared" si="85"/>
        <v>Lançar Preço Coluna (B) Faixa 1</v>
      </c>
      <c r="M304" s="40" t="str">
        <f t="shared" si="86"/>
        <v>Lançar Preço Coluna (C) Faixa 1</v>
      </c>
      <c r="N304" s="40" t="str">
        <f t="shared" si="87"/>
        <v>Lançar Preço Coluna (D) Faixa 1</v>
      </c>
      <c r="O304" s="33"/>
      <c r="P304" s="31" t="str">
        <f>IF(F304&lt;&gt;"",IF(I304=TRUE,"Preços OK na Faixa 7","ERRO Preços na Faixa 7"),"Lançar Preços na Faixa 7")</f>
        <v>Lançar Preços na Faixa 7</v>
      </c>
    </row>
    <row r="305" spans="1:16" ht="25.5">
      <c r="A305" s="11">
        <v>8</v>
      </c>
      <c r="B305" s="12" t="s">
        <v>8</v>
      </c>
      <c r="C305" s="19"/>
      <c r="D305" s="19"/>
      <c r="E305" s="19"/>
      <c r="F305" s="19"/>
      <c r="G305" s="10">
        <f t="shared" si="82"/>
        <v>0</v>
      </c>
      <c r="H305" s="75"/>
      <c r="I305" s="51" t="str">
        <f t="shared" si="83"/>
        <v/>
      </c>
      <c r="J305" s="4"/>
      <c r="K305" s="40" t="str">
        <f t="shared" si="84"/>
        <v>Lançar Preço Coluna (A) Faixa 1</v>
      </c>
      <c r="L305" s="40" t="str">
        <f t="shared" si="85"/>
        <v>Lançar Preço Coluna (B) Faixa 1</v>
      </c>
      <c r="M305" s="40" t="str">
        <f t="shared" si="86"/>
        <v>Lançar Preço Coluna (C) Faixa 1</v>
      </c>
      <c r="N305" s="40" t="str">
        <f t="shared" si="87"/>
        <v>Lançar Preço Coluna (D) Faixa 1</v>
      </c>
      <c r="O305" s="33"/>
      <c r="P305" s="31" t="str">
        <f>IF(F305&lt;&gt;"",IF(I305=TRUE,"Preços OK na Faixa 8","ERRO Preços na Faixa 8"),"Lançar Preços na Faixa 8")</f>
        <v>Lançar Preços na Faixa 8</v>
      </c>
    </row>
    <row r="306" spans="1:16" ht="25.5">
      <c r="A306" s="11">
        <v>9</v>
      </c>
      <c r="B306" s="12" t="s">
        <v>9</v>
      </c>
      <c r="C306" s="19"/>
      <c r="D306" s="19"/>
      <c r="E306" s="19"/>
      <c r="F306" s="19"/>
      <c r="G306" s="10">
        <f t="shared" si="82"/>
        <v>0</v>
      </c>
      <c r="H306" s="75"/>
      <c r="I306" s="51" t="str">
        <f t="shared" si="83"/>
        <v/>
      </c>
      <c r="J306" s="4"/>
      <c r="K306" s="40" t="str">
        <f t="shared" si="84"/>
        <v>Lançar Preço Coluna (A) Faixa 1</v>
      </c>
      <c r="L306" s="40" t="str">
        <f t="shared" si="85"/>
        <v>Lançar Preço Coluna (B) Faixa 1</v>
      </c>
      <c r="M306" s="40" t="str">
        <f t="shared" si="86"/>
        <v>Lançar Preço Coluna (C) Faixa 1</v>
      </c>
      <c r="N306" s="40" t="str">
        <f t="shared" si="87"/>
        <v>Lançar Preço Coluna (D) Faixa 1</v>
      </c>
      <c r="O306" s="33"/>
      <c r="P306" s="31" t="str">
        <f>IF(F306&lt;&gt;"",IF(I306=TRUE,"Preços OK na Faixa 9","ERRO Preços na Faixa 9"),"Lançar Preços na Faixa 9")</f>
        <v>Lançar Preços na Faixa 9</v>
      </c>
    </row>
    <row r="307" spans="1:16" ht="25.5">
      <c r="A307" s="11">
        <v>10</v>
      </c>
      <c r="B307" s="12" t="s">
        <v>10</v>
      </c>
      <c r="C307" s="19"/>
      <c r="D307" s="19"/>
      <c r="E307" s="19"/>
      <c r="F307" s="19"/>
      <c r="G307" s="10">
        <f t="shared" si="82"/>
        <v>0</v>
      </c>
      <c r="H307" s="75"/>
      <c r="I307" s="51" t="str">
        <f t="shared" si="83"/>
        <v/>
      </c>
      <c r="J307" s="4"/>
      <c r="K307" s="40" t="str">
        <f t="shared" si="84"/>
        <v>Lançar Preço Coluna (A) Faixa 1</v>
      </c>
      <c r="L307" s="40" t="str">
        <f t="shared" si="85"/>
        <v>Lançar Preço Coluna (B) Faixa 1</v>
      </c>
      <c r="M307" s="40" t="str">
        <f t="shared" si="86"/>
        <v>Lançar Preço Coluna (C) Faixa 1</v>
      </c>
      <c r="N307" s="40" t="str">
        <f t="shared" si="87"/>
        <v>Lançar Preço Coluna (D) Faixa 1</v>
      </c>
      <c r="O307" s="33"/>
      <c r="P307" s="31" t="str">
        <f>IF(F307&lt;&gt;"",IF(I307=TRUE,"Preços OK na Faixa 10","ERRO Preços na Faixa 10"),"Lançar Preços na Faixa 10")</f>
        <v>Lançar Preços na Faixa 10</v>
      </c>
    </row>
    <row r="308" spans="1:16" ht="25.5">
      <c r="A308" s="11">
        <v>11</v>
      </c>
      <c r="B308" s="12" t="s">
        <v>11</v>
      </c>
      <c r="C308" s="19"/>
      <c r="D308" s="19"/>
      <c r="E308" s="19"/>
      <c r="F308" s="19"/>
      <c r="G308" s="10">
        <f t="shared" si="82"/>
        <v>0</v>
      </c>
      <c r="H308" s="75"/>
      <c r="I308" s="51" t="str">
        <f t="shared" si="83"/>
        <v/>
      </c>
      <c r="J308" s="4"/>
      <c r="K308" s="40" t="str">
        <f t="shared" si="84"/>
        <v>Lançar Preço Coluna (A) Faixa 1</v>
      </c>
      <c r="L308" s="40" t="str">
        <f t="shared" si="85"/>
        <v>Lançar Preço Coluna (B) Faixa 1</v>
      </c>
      <c r="M308" s="40" t="str">
        <f t="shared" si="86"/>
        <v>Lançar Preço Coluna (C) Faixa 1</v>
      </c>
      <c r="N308" s="40" t="str">
        <f t="shared" si="87"/>
        <v>Lançar Preço Coluna (D) Faixa 1</v>
      </c>
      <c r="O308" s="33"/>
      <c r="P308" s="31" t="str">
        <f>IF(F308&lt;&gt;"",IF(I308=TRUE,"Preços OK na Faixa 11","ERRO Preços na Faixa 11"),"Lançar Preços na Faixa 11")</f>
        <v>Lançar Preços na Faixa 11</v>
      </c>
    </row>
    <row r="309" spans="1:16" ht="25.5">
      <c r="A309" s="11">
        <v>12</v>
      </c>
      <c r="B309" s="12" t="s">
        <v>12</v>
      </c>
      <c r="C309" s="19"/>
      <c r="D309" s="19"/>
      <c r="E309" s="19"/>
      <c r="F309" s="19"/>
      <c r="G309" s="10">
        <f t="shared" si="82"/>
        <v>0</v>
      </c>
      <c r="H309" s="75"/>
      <c r="I309" s="51" t="str">
        <f t="shared" si="83"/>
        <v/>
      </c>
      <c r="J309" s="4"/>
      <c r="K309" s="40" t="str">
        <f t="shared" si="84"/>
        <v>Lançar Preço Coluna (A) Faixa 1</v>
      </c>
      <c r="L309" s="40" t="str">
        <f t="shared" si="85"/>
        <v>Lançar Preço Coluna (B) Faixa 1</v>
      </c>
      <c r="M309" s="40" t="str">
        <f t="shared" si="86"/>
        <v>Lançar Preço Coluna (C) Faixa 1</v>
      </c>
      <c r="N309" s="40" t="str">
        <f t="shared" si="87"/>
        <v>Lançar Preço Coluna (D) Faixa 1</v>
      </c>
      <c r="O309" s="33"/>
      <c r="P309" s="36" t="str">
        <f>IF(F309&lt;&gt;"",IF(I309=TRUE,"Preços OK na Faixa 12","ERRO Preços na Faixa 12"),"Lançar Preços na Faixa 12")</f>
        <v>Lançar Preços na Faixa 12</v>
      </c>
    </row>
    <row r="310" spans="1:16" ht="26.25" thickBot="1">
      <c r="A310" s="46">
        <v>13</v>
      </c>
      <c r="B310" s="47" t="s">
        <v>13</v>
      </c>
      <c r="C310" s="48"/>
      <c r="D310" s="48"/>
      <c r="E310" s="48"/>
      <c r="F310" s="48"/>
      <c r="G310" s="49">
        <f t="shared" si="82"/>
        <v>0</v>
      </c>
      <c r="H310" s="75">
        <f>SUM(G298:G310)</f>
        <v>0</v>
      </c>
      <c r="I310" s="51" t="str">
        <f t="shared" si="83"/>
        <v/>
      </c>
      <c r="J310" s="4"/>
      <c r="K310" s="40" t="str">
        <f t="shared" si="84"/>
        <v>Lançar Preço Coluna (A) Faixa 1</v>
      </c>
      <c r="L310" s="40" t="str">
        <f t="shared" si="85"/>
        <v>Lançar Preço Coluna (B) Faixa 1</v>
      </c>
      <c r="M310" s="40" t="str">
        <f t="shared" si="86"/>
        <v>Lançar Preço Coluna (C) Faixa 1</v>
      </c>
      <c r="N310" s="40" t="str">
        <f t="shared" si="87"/>
        <v>Lançar Preço Coluna (D) Faixa 1</v>
      </c>
      <c r="O310" s="39"/>
      <c r="P310" s="36" t="str">
        <f>IF(F310&lt;&gt;"",IF(I310=TRUE,"Preços OK na Faixa 13","ERRO Preços na Faixa 13"),"Lançar Preços na Faixa 13")</f>
        <v>Lançar Preços na Faixa 13</v>
      </c>
    </row>
    <row r="311" spans="1:16" ht="21.75" customHeight="1" thickBot="1">
      <c r="A311" s="6"/>
      <c r="B311" s="4"/>
      <c r="C311" s="4"/>
      <c r="D311" s="4"/>
      <c r="E311" s="4"/>
      <c r="F311" s="4"/>
      <c r="G311" s="4"/>
      <c r="H311" s="74"/>
      <c r="J311" s="4"/>
      <c r="K311" s="35"/>
      <c r="L311" s="35"/>
      <c r="M311" s="35"/>
      <c r="N311" s="35"/>
      <c r="O311" s="35"/>
      <c r="P311" s="35"/>
    </row>
    <row r="312" spans="1:16" s="63" customFormat="1" ht="30.75" customHeight="1" thickBot="1">
      <c r="A312" s="164" t="s">
        <v>29</v>
      </c>
      <c r="B312" s="165"/>
      <c r="C312" s="165"/>
      <c r="D312" s="165"/>
      <c r="E312" s="166"/>
      <c r="F312" s="166"/>
      <c r="G312" s="167"/>
      <c r="H312" s="58"/>
      <c r="I312" s="62"/>
      <c r="J312" s="60"/>
      <c r="K312" s="145" t="s">
        <v>50</v>
      </c>
      <c r="L312" s="145"/>
      <c r="M312" s="145"/>
      <c r="N312" s="145"/>
      <c r="O312" s="61"/>
      <c r="P312" s="147" t="s">
        <v>51</v>
      </c>
    </row>
    <row r="313" spans="1:16" ht="47.25" customHeight="1" thickBot="1">
      <c r="A313" s="156" t="s">
        <v>221</v>
      </c>
      <c r="B313" s="157"/>
      <c r="C313" s="157"/>
      <c r="D313" s="157"/>
      <c r="E313" s="157"/>
      <c r="F313" s="157"/>
      <c r="G313" s="158"/>
      <c r="H313" s="53"/>
      <c r="J313" s="4"/>
      <c r="K313" s="145"/>
      <c r="L313" s="145"/>
      <c r="M313" s="145"/>
      <c r="N313" s="145"/>
      <c r="O313" s="18"/>
      <c r="P313" s="147"/>
    </row>
    <row r="314" spans="1:16" ht="12.75" customHeight="1" thickBot="1">
      <c r="A314" s="127" t="s">
        <v>37</v>
      </c>
      <c r="B314" s="127" t="s">
        <v>36</v>
      </c>
      <c r="C314" s="130" t="s">
        <v>45</v>
      </c>
      <c r="D314" s="131"/>
      <c r="E314" s="131"/>
      <c r="F314" s="132"/>
      <c r="G314" s="133" t="s">
        <v>89</v>
      </c>
      <c r="H314" s="54"/>
      <c r="J314" s="4"/>
      <c r="K314" s="145"/>
      <c r="L314" s="145"/>
      <c r="M314" s="145"/>
      <c r="N314" s="145"/>
      <c r="O314" s="18"/>
      <c r="P314" s="147"/>
    </row>
    <row r="315" spans="1:16" ht="13.5" customHeight="1" thickBot="1">
      <c r="A315" s="128"/>
      <c r="B315" s="128"/>
      <c r="C315" s="21" t="s">
        <v>41</v>
      </c>
      <c r="D315" s="20" t="s">
        <v>42</v>
      </c>
      <c r="E315" s="20" t="s">
        <v>43</v>
      </c>
      <c r="F315" s="20" t="s">
        <v>44</v>
      </c>
      <c r="G315" s="134"/>
      <c r="H315" s="54"/>
      <c r="J315" s="4"/>
      <c r="K315" s="145"/>
      <c r="L315" s="145"/>
      <c r="M315" s="145"/>
      <c r="N315" s="145"/>
      <c r="O315" s="18"/>
      <c r="P315" s="147"/>
    </row>
    <row r="316" spans="1:16" ht="39" customHeight="1" thickBot="1">
      <c r="A316" s="129"/>
      <c r="B316" s="129"/>
      <c r="C316" s="43" t="s">
        <v>87</v>
      </c>
      <c r="D316" s="44" t="s">
        <v>47</v>
      </c>
      <c r="E316" s="44" t="s">
        <v>88</v>
      </c>
      <c r="F316" s="44" t="s">
        <v>49</v>
      </c>
      <c r="G316" s="135"/>
      <c r="H316" s="54"/>
      <c r="J316" s="4"/>
      <c r="K316" s="146"/>
      <c r="L316" s="146"/>
      <c r="M316" s="146"/>
      <c r="N316" s="146"/>
      <c r="O316" s="32"/>
      <c r="P316" s="148"/>
    </row>
    <row r="317" spans="1:16" ht="25.5">
      <c r="A317" s="8">
        <v>1</v>
      </c>
      <c r="B317" s="9" t="s">
        <v>1</v>
      </c>
      <c r="C317" s="19"/>
      <c r="D317" s="19"/>
      <c r="E317" s="19"/>
      <c r="F317" s="19"/>
      <c r="G317" s="10">
        <f t="shared" ref="G317:G329" si="88">SUM(C317:D317)</f>
        <v>0</v>
      </c>
      <c r="H317" s="75"/>
      <c r="I317" s="51" t="str">
        <f t="shared" ref="I317:I329" si="89">IF(C317&lt;&gt;0,AND(D317&lt;C317,E317&lt;D317,F317&lt;E317),"")</f>
        <v/>
      </c>
      <c r="J317" s="4"/>
      <c r="K317" s="40" t="str">
        <f>IF(C317&lt;&gt;0,IF(AND(C317&lt;C298),"Preço Ok Coluna (A) Faixa 1","ERRO Preço Coluna (A) Faixa 1"),"Lançar Preço Coluna (A) Faixa 1")</f>
        <v>Lançar Preço Coluna (A) Faixa 1</v>
      </c>
      <c r="L317" s="40" t="str">
        <f>IF(D317&lt;&gt;0,IF(AND(D317&lt;D298),"Preço Ok Coluna (B) Faixa 1","ERRO Preço Coluna (B) Faixa 1"),"Lançar Preço Coluna (B) Faixa 1")</f>
        <v>Lançar Preço Coluna (B) Faixa 1</v>
      </c>
      <c r="M317" s="40" t="str">
        <f>IF(E317&lt;&gt;0,IF(AND(E317&lt;E298),"Preço Ok Coluna (C) Faixa 1","ERRO Preço Coluna (C) Faixa 1"),"Lançar Preço Coluna (C) Faixa 1")</f>
        <v>Lançar Preço Coluna (C) Faixa 1</v>
      </c>
      <c r="N317" s="40" t="str">
        <f>IF(F317&lt;&gt;0,IF(AND(F317&lt;F298),"Preço Ok Coluna (D) Faixa 1","ERRO Preço Coluna (D) Faixa 1"),"Lançar Preço Coluna (D) Faixa 1")</f>
        <v>Lançar Preço Coluna (D) Faixa 1</v>
      </c>
      <c r="O317" s="40"/>
      <c r="P317" s="31" t="str">
        <f>IF(F317&lt;&gt;"",IF(I317=TRUE,"Preços OK na Faixa 1","ERRO Preços na Faixa 1"),"Lançar Preços na Faixa 1")</f>
        <v>Lançar Preços na Faixa 1</v>
      </c>
    </row>
    <row r="318" spans="1:16" ht="25.5">
      <c r="A318" s="11">
        <v>2</v>
      </c>
      <c r="B318" s="12" t="s">
        <v>2</v>
      </c>
      <c r="C318" s="19"/>
      <c r="D318" s="19"/>
      <c r="E318" s="19"/>
      <c r="F318" s="19"/>
      <c r="G318" s="10">
        <f t="shared" si="88"/>
        <v>0</v>
      </c>
      <c r="H318" s="75"/>
      <c r="I318" s="51" t="str">
        <f t="shared" si="89"/>
        <v/>
      </c>
      <c r="J318" s="4"/>
      <c r="K318" s="40" t="str">
        <f>IF(C318&lt;&gt;0,IF(AND(C318&lt;C299),"Preço Ok Coluna (A) Faixa 1","ERRO Preço Coluna (A) Faixa 1"),"Lançar Preço Coluna (A) Faixa 1")</f>
        <v>Lançar Preço Coluna (A) Faixa 1</v>
      </c>
      <c r="L318" s="40" t="str">
        <f>IF(D318&lt;&gt;0,IF(AND(D318&lt;D299),"Preço Ok Coluna (B) Faixa 1","ERRO Preço Coluna (B) Faixa 1"),"Lançar Preço Coluna (B) Faixa 1")</f>
        <v>Lançar Preço Coluna (B) Faixa 1</v>
      </c>
      <c r="M318" s="40" t="str">
        <f>IF(E318&lt;&gt;0,IF(AND(E318&lt;E299),"Preço Ok Coluna (C) Faixa 1","ERRO Preço Coluna (C) Faixa 1"),"Lançar Preço Coluna (C) Faixa 1")</f>
        <v>Lançar Preço Coluna (C) Faixa 1</v>
      </c>
      <c r="N318" s="40" t="str">
        <f>IF(F318&lt;&gt;0,IF(AND(F318&lt;F299),"Preço Ok Coluna (D) Faixa 1","ERRO Preço Coluna (D) Faixa 1"),"Lançar Preço Coluna (D) Faixa 1")</f>
        <v>Lançar Preço Coluna (D) Faixa 1</v>
      </c>
      <c r="O318" s="33"/>
      <c r="P318" s="31" t="str">
        <f>IF(F318&lt;&gt;"",IF(I318=TRUE,"Preços OK na Faixa 2","ERRO Preços na Faixa 2"),"Lançar Preços na Faixa 2")</f>
        <v>Lançar Preços na Faixa 2</v>
      </c>
    </row>
    <row r="319" spans="1:16" ht="25.5">
      <c r="A319" s="11">
        <v>3</v>
      </c>
      <c r="B319" s="12" t="s">
        <v>3</v>
      </c>
      <c r="C319" s="19"/>
      <c r="D319" s="19"/>
      <c r="E319" s="19"/>
      <c r="F319" s="19"/>
      <c r="G319" s="10">
        <f t="shared" si="88"/>
        <v>0</v>
      </c>
      <c r="H319" s="75"/>
      <c r="I319" s="51" t="str">
        <f t="shared" si="89"/>
        <v/>
      </c>
      <c r="J319" s="4"/>
      <c r="K319" s="40" t="str">
        <f t="shared" ref="K319:K329" si="90">IF(C319&lt;&gt;0,IF(AND(C319&lt;C300),"Preço Ok Coluna (A) Faixa 1","ERRO Preço Coluna (A) Faixa 1"),"Lançar Preço Coluna (A) Faixa 1")</f>
        <v>Lançar Preço Coluna (A) Faixa 1</v>
      </c>
      <c r="L319" s="40" t="str">
        <f t="shared" ref="L319:L329" si="91">IF(D319&lt;&gt;0,IF(AND(D319&lt;D300),"Preço Ok Coluna (B) Faixa 1","ERRO Preço Coluna (B) Faixa 1"),"Lançar Preço Coluna (B) Faixa 1")</f>
        <v>Lançar Preço Coluna (B) Faixa 1</v>
      </c>
      <c r="M319" s="40" t="str">
        <f t="shared" ref="M319:M329" si="92">IF(E319&lt;&gt;0,IF(AND(E319&lt;E300),"Preço Ok Coluna (C) Faixa 1","ERRO Preço Coluna (C) Faixa 1"),"Lançar Preço Coluna (C) Faixa 1")</f>
        <v>Lançar Preço Coluna (C) Faixa 1</v>
      </c>
      <c r="N319" s="40" t="str">
        <f t="shared" ref="N319:N329" si="93">IF(F319&lt;&gt;0,IF(AND(F319&lt;F300),"Preço Ok Coluna (D) Faixa 1","ERRO Preço Coluna (D) Faixa 1"),"Lançar Preço Coluna (D) Faixa 1")</f>
        <v>Lançar Preço Coluna (D) Faixa 1</v>
      </c>
      <c r="O319" s="33"/>
      <c r="P319" s="31" t="str">
        <f>IF(F319&lt;&gt;"",IF(I319=TRUE,"Preços OK na Faixa 3","ERRO Preços na Faixa 3"),"Lançar Preços na Faixa 3")</f>
        <v>Lançar Preços na Faixa 3</v>
      </c>
    </row>
    <row r="320" spans="1:16" ht="25.5">
      <c r="A320" s="11">
        <v>4</v>
      </c>
      <c r="B320" s="12" t="s">
        <v>4</v>
      </c>
      <c r="C320" s="19"/>
      <c r="D320" s="19"/>
      <c r="E320" s="19"/>
      <c r="F320" s="19"/>
      <c r="G320" s="10">
        <f t="shared" si="88"/>
        <v>0</v>
      </c>
      <c r="H320" s="75"/>
      <c r="I320" s="51" t="str">
        <f t="shared" si="89"/>
        <v/>
      </c>
      <c r="J320" s="4"/>
      <c r="K320" s="40" t="str">
        <f t="shared" si="90"/>
        <v>Lançar Preço Coluna (A) Faixa 1</v>
      </c>
      <c r="L320" s="40" t="str">
        <f t="shared" si="91"/>
        <v>Lançar Preço Coluna (B) Faixa 1</v>
      </c>
      <c r="M320" s="40" t="str">
        <f t="shared" si="92"/>
        <v>Lançar Preço Coluna (C) Faixa 1</v>
      </c>
      <c r="N320" s="40" t="str">
        <f t="shared" si="93"/>
        <v>Lançar Preço Coluna (D) Faixa 1</v>
      </c>
      <c r="O320" s="33"/>
      <c r="P320" s="31" t="str">
        <f>IF(F320&lt;&gt;"",IF(I320=TRUE,"Preços OK na Faixa 4","ERRO Preços na Faixa 4"),"Lançar Preços na Faixa 4")</f>
        <v>Lançar Preços na Faixa 4</v>
      </c>
    </row>
    <row r="321" spans="1:16" ht="25.5">
      <c r="A321" s="11">
        <v>5</v>
      </c>
      <c r="B321" s="12" t="s">
        <v>5</v>
      </c>
      <c r="C321" s="19"/>
      <c r="D321" s="19"/>
      <c r="E321" s="19"/>
      <c r="F321" s="19"/>
      <c r="G321" s="10">
        <f t="shared" si="88"/>
        <v>0</v>
      </c>
      <c r="H321" s="75"/>
      <c r="I321" s="51" t="str">
        <f t="shared" si="89"/>
        <v/>
      </c>
      <c r="J321" s="4"/>
      <c r="K321" s="40" t="str">
        <f t="shared" si="90"/>
        <v>Lançar Preço Coluna (A) Faixa 1</v>
      </c>
      <c r="L321" s="40" t="str">
        <f t="shared" si="91"/>
        <v>Lançar Preço Coluna (B) Faixa 1</v>
      </c>
      <c r="M321" s="40" t="str">
        <f t="shared" si="92"/>
        <v>Lançar Preço Coluna (C) Faixa 1</v>
      </c>
      <c r="N321" s="40" t="str">
        <f t="shared" si="93"/>
        <v>Lançar Preço Coluna (D) Faixa 1</v>
      </c>
      <c r="O321" s="33"/>
      <c r="P321" s="31" t="str">
        <f>IF(F321&lt;&gt;"",IF(I321=TRUE,"Preços OK na Faixa 5","ERRO Preços na Faixa 5"),"Lançar Preços na Faixa 5")</f>
        <v>Lançar Preços na Faixa 5</v>
      </c>
    </row>
    <row r="322" spans="1:16" ht="25.5">
      <c r="A322" s="11">
        <v>6</v>
      </c>
      <c r="B322" s="12" t="s">
        <v>6</v>
      </c>
      <c r="C322" s="19"/>
      <c r="D322" s="19"/>
      <c r="E322" s="19"/>
      <c r="F322" s="19"/>
      <c r="G322" s="10">
        <f t="shared" si="88"/>
        <v>0</v>
      </c>
      <c r="H322" s="75"/>
      <c r="I322" s="51" t="str">
        <f t="shared" si="89"/>
        <v/>
      </c>
      <c r="J322" s="4"/>
      <c r="K322" s="40" t="str">
        <f t="shared" si="90"/>
        <v>Lançar Preço Coluna (A) Faixa 1</v>
      </c>
      <c r="L322" s="40" t="str">
        <f t="shared" si="91"/>
        <v>Lançar Preço Coluna (B) Faixa 1</v>
      </c>
      <c r="M322" s="40" t="str">
        <f t="shared" si="92"/>
        <v>Lançar Preço Coluna (C) Faixa 1</v>
      </c>
      <c r="N322" s="40" t="str">
        <f t="shared" si="93"/>
        <v>Lançar Preço Coluna (D) Faixa 1</v>
      </c>
      <c r="O322" s="33"/>
      <c r="P322" s="31" t="str">
        <f>IF(F322&lt;&gt;"",IF(I322=TRUE,"Preços OK na Faixa 6","ERRO Preços na Faixa 6"),"Lançar Preços na Faixa 6")</f>
        <v>Lançar Preços na Faixa 6</v>
      </c>
    </row>
    <row r="323" spans="1:16" ht="25.5">
      <c r="A323" s="11">
        <v>7</v>
      </c>
      <c r="B323" s="12" t="s">
        <v>7</v>
      </c>
      <c r="C323" s="19"/>
      <c r="D323" s="19"/>
      <c r="E323" s="19"/>
      <c r="F323" s="19"/>
      <c r="G323" s="10">
        <f t="shared" si="88"/>
        <v>0</v>
      </c>
      <c r="H323" s="75"/>
      <c r="I323" s="51" t="str">
        <f t="shared" si="89"/>
        <v/>
      </c>
      <c r="J323" s="4"/>
      <c r="K323" s="40" t="str">
        <f t="shared" si="90"/>
        <v>Lançar Preço Coluna (A) Faixa 1</v>
      </c>
      <c r="L323" s="40" t="str">
        <f t="shared" si="91"/>
        <v>Lançar Preço Coluna (B) Faixa 1</v>
      </c>
      <c r="M323" s="40" t="str">
        <f t="shared" si="92"/>
        <v>Lançar Preço Coluna (C) Faixa 1</v>
      </c>
      <c r="N323" s="40" t="str">
        <f t="shared" si="93"/>
        <v>Lançar Preço Coluna (D) Faixa 1</v>
      </c>
      <c r="O323" s="33"/>
      <c r="P323" s="31" t="str">
        <f>IF(F323&lt;&gt;"",IF(I323=TRUE,"Preços OK na Faixa 7","ERRO Preços na Faixa 7"),"Lançar Preços na Faixa 7")</f>
        <v>Lançar Preços na Faixa 7</v>
      </c>
    </row>
    <row r="324" spans="1:16" ht="25.5">
      <c r="A324" s="11">
        <v>8</v>
      </c>
      <c r="B324" s="12" t="s">
        <v>8</v>
      </c>
      <c r="C324" s="19"/>
      <c r="D324" s="19"/>
      <c r="E324" s="19"/>
      <c r="F324" s="19"/>
      <c r="G324" s="10">
        <f t="shared" si="88"/>
        <v>0</v>
      </c>
      <c r="H324" s="75"/>
      <c r="I324" s="51" t="str">
        <f t="shared" si="89"/>
        <v/>
      </c>
      <c r="J324" s="4"/>
      <c r="K324" s="40" t="str">
        <f t="shared" si="90"/>
        <v>Lançar Preço Coluna (A) Faixa 1</v>
      </c>
      <c r="L324" s="40" t="str">
        <f t="shared" si="91"/>
        <v>Lançar Preço Coluna (B) Faixa 1</v>
      </c>
      <c r="M324" s="40" t="str">
        <f t="shared" si="92"/>
        <v>Lançar Preço Coluna (C) Faixa 1</v>
      </c>
      <c r="N324" s="40" t="str">
        <f t="shared" si="93"/>
        <v>Lançar Preço Coluna (D) Faixa 1</v>
      </c>
      <c r="O324" s="33"/>
      <c r="P324" s="31" t="str">
        <f>IF(F324&lt;&gt;"",IF(I324=TRUE,"Preços OK na Faixa 8","ERRO Preços na Faixa 8"),"Lançar Preços na Faixa 8")</f>
        <v>Lançar Preços na Faixa 8</v>
      </c>
    </row>
    <row r="325" spans="1:16" ht="25.5">
      <c r="A325" s="11">
        <v>9</v>
      </c>
      <c r="B325" s="12" t="s">
        <v>9</v>
      </c>
      <c r="C325" s="19"/>
      <c r="D325" s="19"/>
      <c r="E325" s="19"/>
      <c r="F325" s="19"/>
      <c r="G325" s="10">
        <f t="shared" si="88"/>
        <v>0</v>
      </c>
      <c r="H325" s="75"/>
      <c r="I325" s="51" t="str">
        <f t="shared" si="89"/>
        <v/>
      </c>
      <c r="J325" s="4"/>
      <c r="K325" s="40" t="str">
        <f t="shared" si="90"/>
        <v>Lançar Preço Coluna (A) Faixa 1</v>
      </c>
      <c r="L325" s="40" t="str">
        <f t="shared" si="91"/>
        <v>Lançar Preço Coluna (B) Faixa 1</v>
      </c>
      <c r="M325" s="40" t="str">
        <f t="shared" si="92"/>
        <v>Lançar Preço Coluna (C) Faixa 1</v>
      </c>
      <c r="N325" s="40" t="str">
        <f t="shared" si="93"/>
        <v>Lançar Preço Coluna (D) Faixa 1</v>
      </c>
      <c r="O325" s="33"/>
      <c r="P325" s="31" t="str">
        <f>IF(F325&lt;&gt;"",IF(I325=TRUE,"Preços OK na Faixa 9","ERRO Preços na Faixa 9"),"Lançar Preços na Faixa 9")</f>
        <v>Lançar Preços na Faixa 9</v>
      </c>
    </row>
    <row r="326" spans="1:16" ht="25.5">
      <c r="A326" s="11">
        <v>10</v>
      </c>
      <c r="B326" s="12" t="s">
        <v>10</v>
      </c>
      <c r="C326" s="19"/>
      <c r="D326" s="19"/>
      <c r="E326" s="19"/>
      <c r="F326" s="19"/>
      <c r="G326" s="10">
        <f t="shared" si="88"/>
        <v>0</v>
      </c>
      <c r="H326" s="75"/>
      <c r="I326" s="51" t="str">
        <f t="shared" si="89"/>
        <v/>
      </c>
      <c r="J326" s="4"/>
      <c r="K326" s="40" t="str">
        <f t="shared" si="90"/>
        <v>Lançar Preço Coluna (A) Faixa 1</v>
      </c>
      <c r="L326" s="40" t="str">
        <f t="shared" si="91"/>
        <v>Lançar Preço Coluna (B) Faixa 1</v>
      </c>
      <c r="M326" s="40" t="str">
        <f t="shared" si="92"/>
        <v>Lançar Preço Coluna (C) Faixa 1</v>
      </c>
      <c r="N326" s="40" t="str">
        <f t="shared" si="93"/>
        <v>Lançar Preço Coluna (D) Faixa 1</v>
      </c>
      <c r="O326" s="33"/>
      <c r="P326" s="31" t="str">
        <f>IF(F326&lt;&gt;"",IF(I326=TRUE,"Preços OK na Faixa 10","ERRO Preços na Faixa 10"),"Lançar Preços na Faixa 10")</f>
        <v>Lançar Preços na Faixa 10</v>
      </c>
    </row>
    <row r="327" spans="1:16" ht="25.5">
      <c r="A327" s="11">
        <v>11</v>
      </c>
      <c r="B327" s="12" t="s">
        <v>11</v>
      </c>
      <c r="C327" s="19"/>
      <c r="D327" s="19"/>
      <c r="E327" s="19"/>
      <c r="F327" s="19"/>
      <c r="G327" s="10">
        <f t="shared" si="88"/>
        <v>0</v>
      </c>
      <c r="H327" s="75"/>
      <c r="I327" s="51" t="str">
        <f t="shared" si="89"/>
        <v/>
      </c>
      <c r="J327" s="4"/>
      <c r="K327" s="40" t="str">
        <f t="shared" si="90"/>
        <v>Lançar Preço Coluna (A) Faixa 1</v>
      </c>
      <c r="L327" s="40" t="str">
        <f t="shared" si="91"/>
        <v>Lançar Preço Coluna (B) Faixa 1</v>
      </c>
      <c r="M327" s="40" t="str">
        <f t="shared" si="92"/>
        <v>Lançar Preço Coluna (C) Faixa 1</v>
      </c>
      <c r="N327" s="40" t="str">
        <f t="shared" si="93"/>
        <v>Lançar Preço Coluna (D) Faixa 1</v>
      </c>
      <c r="O327" s="33"/>
      <c r="P327" s="31" t="str">
        <f>IF(F327&lt;&gt;"",IF(I327=TRUE,"Preços OK na Faixa 11","ERRO Preços na Faixa 11"),"Lançar Preços na Faixa 11")</f>
        <v>Lançar Preços na Faixa 11</v>
      </c>
    </row>
    <row r="328" spans="1:16" ht="25.5">
      <c r="A328" s="11">
        <v>12</v>
      </c>
      <c r="B328" s="12" t="s">
        <v>12</v>
      </c>
      <c r="C328" s="19"/>
      <c r="D328" s="19"/>
      <c r="E328" s="19"/>
      <c r="F328" s="19"/>
      <c r="G328" s="10">
        <f t="shared" si="88"/>
        <v>0</v>
      </c>
      <c r="H328" s="75"/>
      <c r="I328" s="51" t="str">
        <f t="shared" si="89"/>
        <v/>
      </c>
      <c r="J328" s="4"/>
      <c r="K328" s="40" t="str">
        <f t="shared" si="90"/>
        <v>Lançar Preço Coluna (A) Faixa 1</v>
      </c>
      <c r="L328" s="40" t="str">
        <f t="shared" si="91"/>
        <v>Lançar Preço Coluna (B) Faixa 1</v>
      </c>
      <c r="M328" s="40" t="str">
        <f t="shared" si="92"/>
        <v>Lançar Preço Coluna (C) Faixa 1</v>
      </c>
      <c r="N328" s="40" t="str">
        <f t="shared" si="93"/>
        <v>Lançar Preço Coluna (D) Faixa 1</v>
      </c>
      <c r="O328" s="33"/>
      <c r="P328" s="36" t="str">
        <f>IF(F328&lt;&gt;"",IF(I328=TRUE,"Preços OK na Faixa 12","ERRO Preços na Faixa 12"),"Lançar Preços na Faixa 12")</f>
        <v>Lançar Preços na Faixa 12</v>
      </c>
    </row>
    <row r="329" spans="1:16" ht="26.25" thickBot="1">
      <c r="A329" s="46">
        <v>13</v>
      </c>
      <c r="B329" s="47" t="s">
        <v>13</v>
      </c>
      <c r="C329" s="48"/>
      <c r="D329" s="48"/>
      <c r="E329" s="48"/>
      <c r="F329" s="48"/>
      <c r="G329" s="49">
        <f t="shared" si="88"/>
        <v>0</v>
      </c>
      <c r="H329" s="75">
        <f>SUM(G317:G329)</f>
        <v>0</v>
      </c>
      <c r="I329" s="51" t="str">
        <f t="shared" si="89"/>
        <v/>
      </c>
      <c r="J329" s="4"/>
      <c r="K329" s="40" t="str">
        <f t="shared" si="90"/>
        <v>Lançar Preço Coluna (A) Faixa 1</v>
      </c>
      <c r="L329" s="40" t="str">
        <f t="shared" si="91"/>
        <v>Lançar Preço Coluna (B) Faixa 1</v>
      </c>
      <c r="M329" s="40" t="str">
        <f t="shared" si="92"/>
        <v>Lançar Preço Coluna (C) Faixa 1</v>
      </c>
      <c r="N329" s="40" t="str">
        <f t="shared" si="93"/>
        <v>Lançar Preço Coluna (D) Faixa 1</v>
      </c>
      <c r="O329" s="39"/>
      <c r="P329" s="36" t="str">
        <f>IF(F329&lt;&gt;"",IF(I329=TRUE,"Preços OK na Faixa 13","ERRO Preços na Faixa 13"),"Lançar Preços na Faixa 13")</f>
        <v>Lançar Preços na Faixa 13</v>
      </c>
    </row>
    <row r="330" spans="1:16" ht="21.75" customHeight="1" thickBot="1">
      <c r="A330" s="6"/>
      <c r="B330" s="4"/>
      <c r="C330" s="4"/>
      <c r="D330" s="4"/>
      <c r="E330" s="4"/>
      <c r="F330" s="4"/>
      <c r="G330" s="4"/>
      <c r="H330" s="74"/>
      <c r="J330" s="4"/>
      <c r="K330" s="35"/>
      <c r="L330" s="35"/>
      <c r="M330" s="35"/>
      <c r="N330" s="35"/>
      <c r="O330" s="35"/>
      <c r="P330" s="42"/>
    </row>
    <row r="331" spans="1:16" s="63" customFormat="1" ht="30.75" customHeight="1" thickBot="1">
      <c r="A331" s="164" t="s">
        <v>30</v>
      </c>
      <c r="B331" s="165"/>
      <c r="C331" s="165"/>
      <c r="D331" s="165"/>
      <c r="E331" s="166"/>
      <c r="F331" s="166"/>
      <c r="G331" s="167"/>
      <c r="H331" s="58"/>
      <c r="I331" s="62"/>
      <c r="J331" s="60"/>
      <c r="K331" s="145" t="s">
        <v>50</v>
      </c>
      <c r="L331" s="145"/>
      <c r="M331" s="145"/>
      <c r="N331" s="145"/>
      <c r="O331" s="61"/>
      <c r="P331" s="147" t="s">
        <v>51</v>
      </c>
    </row>
    <row r="332" spans="1:16" ht="49.5" customHeight="1" thickBot="1">
      <c r="A332" s="156" t="s">
        <v>222</v>
      </c>
      <c r="B332" s="157"/>
      <c r="C332" s="157"/>
      <c r="D332" s="157"/>
      <c r="E332" s="157"/>
      <c r="F332" s="157"/>
      <c r="G332" s="158"/>
      <c r="H332" s="53"/>
      <c r="J332" s="4"/>
      <c r="K332" s="145"/>
      <c r="L332" s="145"/>
      <c r="M332" s="145"/>
      <c r="N332" s="145"/>
      <c r="O332" s="18"/>
      <c r="P332" s="147"/>
    </row>
    <row r="333" spans="1:16" ht="12.75" customHeight="1" thickBot="1">
      <c r="A333" s="127" t="s">
        <v>37</v>
      </c>
      <c r="B333" s="127" t="s">
        <v>36</v>
      </c>
      <c r="C333" s="130" t="s">
        <v>45</v>
      </c>
      <c r="D333" s="131"/>
      <c r="E333" s="131"/>
      <c r="F333" s="132"/>
      <c r="G333" s="133" t="s">
        <v>89</v>
      </c>
      <c r="H333" s="54"/>
      <c r="J333" s="4"/>
      <c r="K333" s="145"/>
      <c r="L333" s="145"/>
      <c r="M333" s="145"/>
      <c r="N333" s="145"/>
      <c r="O333" s="18"/>
      <c r="P333" s="147"/>
    </row>
    <row r="334" spans="1:16" ht="13.5" customHeight="1" thickBot="1">
      <c r="A334" s="128"/>
      <c r="B334" s="128"/>
      <c r="C334" s="21" t="s">
        <v>41</v>
      </c>
      <c r="D334" s="20" t="s">
        <v>42</v>
      </c>
      <c r="E334" s="20" t="s">
        <v>43</v>
      </c>
      <c r="F334" s="20" t="s">
        <v>44</v>
      </c>
      <c r="G334" s="134"/>
      <c r="H334" s="54"/>
      <c r="J334" s="4"/>
      <c r="K334" s="145"/>
      <c r="L334" s="145"/>
      <c r="M334" s="145"/>
      <c r="N334" s="145"/>
      <c r="O334" s="18"/>
      <c r="P334" s="147"/>
    </row>
    <row r="335" spans="1:16" ht="39" customHeight="1" thickBot="1">
      <c r="A335" s="129"/>
      <c r="B335" s="129"/>
      <c r="C335" s="43" t="s">
        <v>87</v>
      </c>
      <c r="D335" s="44" t="s">
        <v>47</v>
      </c>
      <c r="E335" s="44" t="s">
        <v>88</v>
      </c>
      <c r="F335" s="44" t="s">
        <v>49</v>
      </c>
      <c r="G335" s="135"/>
      <c r="H335" s="54"/>
      <c r="J335" s="4"/>
      <c r="K335" s="146"/>
      <c r="L335" s="146"/>
      <c r="M335" s="146"/>
      <c r="N335" s="146"/>
      <c r="O335" s="32"/>
      <c r="P335" s="148"/>
    </row>
    <row r="336" spans="1:16" ht="25.5">
      <c r="A336" s="8">
        <v>1</v>
      </c>
      <c r="B336" s="9" t="s">
        <v>1</v>
      </c>
      <c r="C336" s="19"/>
      <c r="D336" s="19"/>
      <c r="E336" s="19"/>
      <c r="F336" s="19"/>
      <c r="G336" s="10">
        <f t="shared" ref="G336:G348" si="94">SUM(C336:D336)</f>
        <v>0</v>
      </c>
      <c r="H336" s="75"/>
      <c r="I336" s="51" t="str">
        <f t="shared" ref="I336:I348" si="95">IF(C336&lt;&gt;0,AND(D336&lt;C336,E336&lt;D336,F336&lt;E336),"")</f>
        <v/>
      </c>
      <c r="J336" s="4"/>
      <c r="K336" s="40" t="str">
        <f>IF(C336&lt;&gt;0,IF(AND(C336&lt;C317),"Preço Ok Coluna (A) Faixa 1","ERRO Preço Coluna (A) Faixa 1"),"Lançar Preço Coluna (A) Faixa 1")</f>
        <v>Lançar Preço Coluna (A) Faixa 1</v>
      </c>
      <c r="L336" s="40" t="str">
        <f>IF(D336&lt;&gt;0,IF(AND(D336&lt;D317),"Preço Ok Coluna (B) Faixa 1","ERRO Preço Coluna (B) Faixa 1"),"Lançar Preço Coluna (B) Faixa 1")</f>
        <v>Lançar Preço Coluna (B) Faixa 1</v>
      </c>
      <c r="M336" s="40" t="str">
        <f>IF(E336&lt;&gt;0,IF(AND(E336&lt;E317),"Preço Ok Coluna (C) Faixa 1","ERRO Preço Coluna (C) Faixa 1"),"Lançar Preço Coluna (C) Faixa 1")</f>
        <v>Lançar Preço Coluna (C) Faixa 1</v>
      </c>
      <c r="N336" s="40" t="str">
        <f>IF(F336&lt;&gt;0,IF(AND(F336&lt;F317),"Preço Ok Coluna (D) Faixa 1","ERRO Preço Coluna (D) Faixa 1"),"Lançar Preço Coluna (D) Faixa 1")</f>
        <v>Lançar Preço Coluna (D) Faixa 1</v>
      </c>
      <c r="O336" s="40"/>
      <c r="P336" s="31" t="str">
        <f>IF(F336&lt;&gt;"",IF(I336=TRUE,"Preços OK na Faixa 1","ERRO Preços na Faixa 1"),"Lançar Preços na Faixa 1")</f>
        <v>Lançar Preços na Faixa 1</v>
      </c>
    </row>
    <row r="337" spans="1:16" ht="25.5">
      <c r="A337" s="11">
        <v>2</v>
      </c>
      <c r="B337" s="12" t="s">
        <v>2</v>
      </c>
      <c r="C337" s="19"/>
      <c r="D337" s="19"/>
      <c r="E337" s="19"/>
      <c r="F337" s="19"/>
      <c r="G337" s="10">
        <f t="shared" si="94"/>
        <v>0</v>
      </c>
      <c r="H337" s="75"/>
      <c r="I337" s="51" t="str">
        <f t="shared" si="95"/>
        <v/>
      </c>
      <c r="J337" s="4"/>
      <c r="K337" s="40" t="str">
        <f>IF(C337&lt;&gt;0,IF(AND(C337&lt;C318),"Preço Ok Coluna (A) Faixa 1","ERRO Preço Coluna (A) Faixa 1"),"Lançar Preço Coluna (A) Faixa 1")</f>
        <v>Lançar Preço Coluna (A) Faixa 1</v>
      </c>
      <c r="L337" s="40" t="str">
        <f>IF(D337&lt;&gt;0,IF(AND(D337&lt;D318),"Preço Ok Coluna (B) Faixa 1","ERRO Preço Coluna (B) Faixa 1"),"Lançar Preço Coluna (B) Faixa 1")</f>
        <v>Lançar Preço Coluna (B) Faixa 1</v>
      </c>
      <c r="M337" s="40" t="str">
        <f>IF(E337&lt;&gt;0,IF(AND(E337&lt;E318),"Preço Ok Coluna (C) Faixa 1","ERRO Preço Coluna (C) Faixa 1"),"Lançar Preço Coluna (C) Faixa 1")</f>
        <v>Lançar Preço Coluna (C) Faixa 1</v>
      </c>
      <c r="N337" s="40" t="str">
        <f>IF(F337&lt;&gt;0,IF(AND(F337&lt;F318),"Preço Ok Coluna (D) Faixa 1","ERRO Preço Coluna (D) Faixa 1"),"Lançar Preço Coluna (D) Faixa 1")</f>
        <v>Lançar Preço Coluna (D) Faixa 1</v>
      </c>
      <c r="O337" s="33"/>
      <c r="P337" s="31" t="str">
        <f>IF(F337&lt;&gt;"",IF(I337=TRUE,"Preços OK na Faixa 2","ERRO Preços na Faixa 2"),"Lançar Preços na Faixa 2")</f>
        <v>Lançar Preços na Faixa 2</v>
      </c>
    </row>
    <row r="338" spans="1:16" ht="25.5">
      <c r="A338" s="11">
        <v>3</v>
      </c>
      <c r="B338" s="12" t="s">
        <v>3</v>
      </c>
      <c r="C338" s="19"/>
      <c r="D338" s="19"/>
      <c r="E338" s="19"/>
      <c r="F338" s="19"/>
      <c r="G338" s="10">
        <f t="shared" si="94"/>
        <v>0</v>
      </c>
      <c r="H338" s="75"/>
      <c r="I338" s="51" t="str">
        <f t="shared" si="95"/>
        <v/>
      </c>
      <c r="J338" s="4"/>
      <c r="K338" s="40" t="str">
        <f t="shared" ref="K338:K348" si="96">IF(C338&lt;&gt;0,IF(AND(C338&lt;C319),"Preço Ok Coluna (A) Faixa 1","ERRO Preço Coluna (A) Faixa 1"),"Lançar Preço Coluna (A) Faixa 1")</f>
        <v>Lançar Preço Coluna (A) Faixa 1</v>
      </c>
      <c r="L338" s="40" t="str">
        <f t="shared" ref="L338:L348" si="97">IF(D338&lt;&gt;0,IF(AND(D338&lt;D319),"Preço Ok Coluna (B) Faixa 1","ERRO Preço Coluna (B) Faixa 1"),"Lançar Preço Coluna (B) Faixa 1")</f>
        <v>Lançar Preço Coluna (B) Faixa 1</v>
      </c>
      <c r="M338" s="40" t="str">
        <f t="shared" ref="M338:M348" si="98">IF(E338&lt;&gt;0,IF(AND(E338&lt;E319),"Preço Ok Coluna (C) Faixa 1","ERRO Preço Coluna (C) Faixa 1"),"Lançar Preço Coluna (C) Faixa 1")</f>
        <v>Lançar Preço Coluna (C) Faixa 1</v>
      </c>
      <c r="N338" s="40" t="str">
        <f t="shared" ref="N338:N348" si="99">IF(F338&lt;&gt;0,IF(AND(F338&lt;F319),"Preço Ok Coluna (D) Faixa 1","ERRO Preço Coluna (D) Faixa 1"),"Lançar Preço Coluna (D) Faixa 1")</f>
        <v>Lançar Preço Coluna (D) Faixa 1</v>
      </c>
      <c r="O338" s="33"/>
      <c r="P338" s="31" t="str">
        <f>IF(F338&lt;&gt;"",IF(I338=TRUE,"Preços OK na Faixa 3","ERRO Preços na Faixa 3"),"Lançar Preços na Faixa 3")</f>
        <v>Lançar Preços na Faixa 3</v>
      </c>
    </row>
    <row r="339" spans="1:16" ht="25.5">
      <c r="A339" s="11">
        <v>4</v>
      </c>
      <c r="B339" s="12" t="s">
        <v>4</v>
      </c>
      <c r="C339" s="19"/>
      <c r="D339" s="19"/>
      <c r="E339" s="19"/>
      <c r="F339" s="19"/>
      <c r="G339" s="10">
        <f t="shared" si="94"/>
        <v>0</v>
      </c>
      <c r="H339" s="75"/>
      <c r="I339" s="51" t="str">
        <f t="shared" si="95"/>
        <v/>
      </c>
      <c r="J339" s="4"/>
      <c r="K339" s="40" t="str">
        <f t="shared" si="96"/>
        <v>Lançar Preço Coluna (A) Faixa 1</v>
      </c>
      <c r="L339" s="40" t="str">
        <f t="shared" si="97"/>
        <v>Lançar Preço Coluna (B) Faixa 1</v>
      </c>
      <c r="M339" s="40" t="str">
        <f t="shared" si="98"/>
        <v>Lançar Preço Coluna (C) Faixa 1</v>
      </c>
      <c r="N339" s="40" t="str">
        <f t="shared" si="99"/>
        <v>Lançar Preço Coluna (D) Faixa 1</v>
      </c>
      <c r="O339" s="33"/>
      <c r="P339" s="31" t="str">
        <f>IF(F339&lt;&gt;"",IF(I339=TRUE,"Preços OK na Faixa 4","ERRO Preços na Faixa 4"),"Lançar Preços na Faixa 4")</f>
        <v>Lançar Preços na Faixa 4</v>
      </c>
    </row>
    <row r="340" spans="1:16" ht="25.5">
      <c r="A340" s="14">
        <v>5</v>
      </c>
      <c r="B340" s="15" t="s">
        <v>5</v>
      </c>
      <c r="C340" s="19"/>
      <c r="D340" s="19"/>
      <c r="E340" s="19"/>
      <c r="F340" s="19"/>
      <c r="G340" s="10">
        <f t="shared" si="94"/>
        <v>0</v>
      </c>
      <c r="H340" s="75"/>
      <c r="I340" s="51" t="str">
        <f t="shared" si="95"/>
        <v/>
      </c>
      <c r="J340" s="13"/>
      <c r="K340" s="40" t="str">
        <f t="shared" si="96"/>
        <v>Lançar Preço Coluna (A) Faixa 1</v>
      </c>
      <c r="L340" s="40" t="str">
        <f t="shared" si="97"/>
        <v>Lançar Preço Coluna (B) Faixa 1</v>
      </c>
      <c r="M340" s="40" t="str">
        <f t="shared" si="98"/>
        <v>Lançar Preço Coluna (C) Faixa 1</v>
      </c>
      <c r="N340" s="40" t="str">
        <f t="shared" si="99"/>
        <v>Lançar Preço Coluna (D) Faixa 1</v>
      </c>
      <c r="O340" s="33"/>
      <c r="P340" s="31" t="str">
        <f>IF(F340&lt;&gt;"",IF(I340=TRUE,"Preços OK na Faixa 5","ERRO Preços na Faixa 5"),"Lançar Preços na Faixa 5")</f>
        <v>Lançar Preços na Faixa 5</v>
      </c>
    </row>
    <row r="341" spans="1:16" ht="25.5">
      <c r="A341" s="11">
        <v>6</v>
      </c>
      <c r="B341" s="12" t="s">
        <v>6</v>
      </c>
      <c r="C341" s="19"/>
      <c r="D341" s="19"/>
      <c r="E341" s="19"/>
      <c r="F341" s="19"/>
      <c r="G341" s="10">
        <f t="shared" si="94"/>
        <v>0</v>
      </c>
      <c r="H341" s="75"/>
      <c r="I341" s="51" t="str">
        <f t="shared" si="95"/>
        <v/>
      </c>
      <c r="J341" s="4"/>
      <c r="K341" s="40" t="str">
        <f t="shared" si="96"/>
        <v>Lançar Preço Coluna (A) Faixa 1</v>
      </c>
      <c r="L341" s="40" t="str">
        <f t="shared" si="97"/>
        <v>Lançar Preço Coluna (B) Faixa 1</v>
      </c>
      <c r="M341" s="40" t="str">
        <f t="shared" si="98"/>
        <v>Lançar Preço Coluna (C) Faixa 1</v>
      </c>
      <c r="N341" s="40" t="str">
        <f t="shared" si="99"/>
        <v>Lançar Preço Coluna (D) Faixa 1</v>
      </c>
      <c r="O341" s="33"/>
      <c r="P341" s="31" t="str">
        <f>IF(F341&lt;&gt;"",IF(I341=TRUE,"Preços OK na Faixa 6","ERRO Preços na Faixa 6"),"Lançar Preços na Faixa 6")</f>
        <v>Lançar Preços na Faixa 6</v>
      </c>
    </row>
    <row r="342" spans="1:16" ht="25.5">
      <c r="A342" s="11">
        <v>7</v>
      </c>
      <c r="B342" s="12" t="s">
        <v>7</v>
      </c>
      <c r="C342" s="19"/>
      <c r="D342" s="19"/>
      <c r="E342" s="19"/>
      <c r="F342" s="19"/>
      <c r="G342" s="10">
        <f t="shared" si="94"/>
        <v>0</v>
      </c>
      <c r="H342" s="75"/>
      <c r="I342" s="51" t="str">
        <f t="shared" si="95"/>
        <v/>
      </c>
      <c r="J342" s="4"/>
      <c r="K342" s="40" t="str">
        <f t="shared" si="96"/>
        <v>Lançar Preço Coluna (A) Faixa 1</v>
      </c>
      <c r="L342" s="40" t="str">
        <f t="shared" si="97"/>
        <v>Lançar Preço Coluna (B) Faixa 1</v>
      </c>
      <c r="M342" s="40" t="str">
        <f t="shared" si="98"/>
        <v>Lançar Preço Coluna (C) Faixa 1</v>
      </c>
      <c r="N342" s="40" t="str">
        <f t="shared" si="99"/>
        <v>Lançar Preço Coluna (D) Faixa 1</v>
      </c>
      <c r="O342" s="33"/>
      <c r="P342" s="31" t="str">
        <f>IF(F342&lt;&gt;"",IF(I342=TRUE,"Preços OK na Faixa 7","ERRO Preços na Faixa 7"),"Lançar Preços na Faixa 7")</f>
        <v>Lançar Preços na Faixa 7</v>
      </c>
    </row>
    <row r="343" spans="1:16" ht="25.5">
      <c r="A343" s="11">
        <v>8</v>
      </c>
      <c r="B343" s="12" t="s">
        <v>8</v>
      </c>
      <c r="C343" s="19"/>
      <c r="D343" s="19"/>
      <c r="E343" s="19"/>
      <c r="F343" s="19"/>
      <c r="G343" s="10">
        <f t="shared" si="94"/>
        <v>0</v>
      </c>
      <c r="H343" s="75"/>
      <c r="I343" s="51" t="str">
        <f t="shared" si="95"/>
        <v/>
      </c>
      <c r="J343" s="4"/>
      <c r="K343" s="40" t="str">
        <f t="shared" si="96"/>
        <v>Lançar Preço Coluna (A) Faixa 1</v>
      </c>
      <c r="L343" s="40" t="str">
        <f t="shared" si="97"/>
        <v>Lançar Preço Coluna (B) Faixa 1</v>
      </c>
      <c r="M343" s="40" t="str">
        <f t="shared" si="98"/>
        <v>Lançar Preço Coluna (C) Faixa 1</v>
      </c>
      <c r="N343" s="40" t="str">
        <f t="shared" si="99"/>
        <v>Lançar Preço Coluna (D) Faixa 1</v>
      </c>
      <c r="O343" s="33"/>
      <c r="P343" s="31" t="str">
        <f>IF(F343&lt;&gt;"",IF(I343=TRUE,"Preços OK na Faixa 8","ERRO Preços na Faixa 8"),"Lançar Preços na Faixa 8")</f>
        <v>Lançar Preços na Faixa 8</v>
      </c>
    </row>
    <row r="344" spans="1:16" ht="25.5">
      <c r="A344" s="11">
        <v>9</v>
      </c>
      <c r="B344" s="12" t="s">
        <v>9</v>
      </c>
      <c r="C344" s="19"/>
      <c r="D344" s="19"/>
      <c r="E344" s="19"/>
      <c r="F344" s="19"/>
      <c r="G344" s="10">
        <f t="shared" si="94"/>
        <v>0</v>
      </c>
      <c r="H344" s="75"/>
      <c r="I344" s="51" t="str">
        <f t="shared" si="95"/>
        <v/>
      </c>
      <c r="J344" s="4"/>
      <c r="K344" s="40" t="str">
        <f t="shared" si="96"/>
        <v>Lançar Preço Coluna (A) Faixa 1</v>
      </c>
      <c r="L344" s="40" t="str">
        <f t="shared" si="97"/>
        <v>Lançar Preço Coluna (B) Faixa 1</v>
      </c>
      <c r="M344" s="40" t="str">
        <f t="shared" si="98"/>
        <v>Lançar Preço Coluna (C) Faixa 1</v>
      </c>
      <c r="N344" s="40" t="str">
        <f t="shared" si="99"/>
        <v>Lançar Preço Coluna (D) Faixa 1</v>
      </c>
      <c r="O344" s="33"/>
      <c r="P344" s="31" t="str">
        <f>IF(F344&lt;&gt;"",IF(I344=TRUE,"Preços OK na Faixa 9","ERRO Preços na Faixa 9"),"Lançar Preços na Faixa 9")</f>
        <v>Lançar Preços na Faixa 9</v>
      </c>
    </row>
    <row r="345" spans="1:16" ht="25.5">
      <c r="A345" s="11">
        <v>10</v>
      </c>
      <c r="B345" s="12" t="s">
        <v>10</v>
      </c>
      <c r="C345" s="19"/>
      <c r="D345" s="19"/>
      <c r="E345" s="19"/>
      <c r="F345" s="19"/>
      <c r="G345" s="10">
        <f t="shared" si="94"/>
        <v>0</v>
      </c>
      <c r="H345" s="75"/>
      <c r="I345" s="51" t="str">
        <f t="shared" si="95"/>
        <v/>
      </c>
      <c r="J345" s="4"/>
      <c r="K345" s="40" t="str">
        <f t="shared" si="96"/>
        <v>Lançar Preço Coluna (A) Faixa 1</v>
      </c>
      <c r="L345" s="40" t="str">
        <f t="shared" si="97"/>
        <v>Lançar Preço Coluna (B) Faixa 1</v>
      </c>
      <c r="M345" s="40" t="str">
        <f t="shared" si="98"/>
        <v>Lançar Preço Coluna (C) Faixa 1</v>
      </c>
      <c r="N345" s="40" t="str">
        <f t="shared" si="99"/>
        <v>Lançar Preço Coluna (D) Faixa 1</v>
      </c>
      <c r="O345" s="33"/>
      <c r="P345" s="31" t="str">
        <f>IF(F345&lt;&gt;"",IF(I345=TRUE,"Preços OK na Faixa 10","ERRO Preços na Faixa 10"),"Lançar Preços na Faixa 10")</f>
        <v>Lançar Preços na Faixa 10</v>
      </c>
    </row>
    <row r="346" spans="1:16" ht="25.5">
      <c r="A346" s="11">
        <v>11</v>
      </c>
      <c r="B346" s="12" t="s">
        <v>11</v>
      </c>
      <c r="C346" s="19"/>
      <c r="D346" s="19"/>
      <c r="E346" s="19"/>
      <c r="F346" s="19"/>
      <c r="G346" s="10">
        <f t="shared" si="94"/>
        <v>0</v>
      </c>
      <c r="H346" s="75"/>
      <c r="I346" s="51" t="str">
        <f t="shared" si="95"/>
        <v/>
      </c>
      <c r="J346" s="4"/>
      <c r="K346" s="40" t="str">
        <f t="shared" si="96"/>
        <v>Lançar Preço Coluna (A) Faixa 1</v>
      </c>
      <c r="L346" s="40" t="str">
        <f t="shared" si="97"/>
        <v>Lançar Preço Coluna (B) Faixa 1</v>
      </c>
      <c r="M346" s="40" t="str">
        <f t="shared" si="98"/>
        <v>Lançar Preço Coluna (C) Faixa 1</v>
      </c>
      <c r="N346" s="40" t="str">
        <f t="shared" si="99"/>
        <v>Lançar Preço Coluna (D) Faixa 1</v>
      </c>
      <c r="O346" s="33"/>
      <c r="P346" s="31" t="str">
        <f>IF(F346&lt;&gt;"",IF(I346=TRUE,"Preços OK na Faixa 11","ERRO Preços na Faixa 11"),"Lançar Preços na Faixa 11")</f>
        <v>Lançar Preços na Faixa 11</v>
      </c>
    </row>
    <row r="347" spans="1:16" ht="25.5">
      <c r="A347" s="11">
        <v>12</v>
      </c>
      <c r="B347" s="12" t="s">
        <v>12</v>
      </c>
      <c r="C347" s="19"/>
      <c r="D347" s="19"/>
      <c r="E347" s="19"/>
      <c r="F347" s="19"/>
      <c r="G347" s="10">
        <f t="shared" si="94"/>
        <v>0</v>
      </c>
      <c r="H347" s="75"/>
      <c r="I347" s="51" t="str">
        <f t="shared" si="95"/>
        <v/>
      </c>
      <c r="J347" s="4"/>
      <c r="K347" s="40" t="str">
        <f t="shared" si="96"/>
        <v>Lançar Preço Coluna (A) Faixa 1</v>
      </c>
      <c r="L347" s="40" t="str">
        <f t="shared" si="97"/>
        <v>Lançar Preço Coluna (B) Faixa 1</v>
      </c>
      <c r="M347" s="40" t="str">
        <f t="shared" si="98"/>
        <v>Lançar Preço Coluna (C) Faixa 1</v>
      </c>
      <c r="N347" s="40" t="str">
        <f t="shared" si="99"/>
        <v>Lançar Preço Coluna (D) Faixa 1</v>
      </c>
      <c r="O347" s="33"/>
      <c r="P347" s="36" t="str">
        <f>IF(F347&lt;&gt;"",IF(I347=TRUE,"Preços OK na Faixa 12","ERRO Preços na Faixa 12"),"Lançar Preços na Faixa 12")</f>
        <v>Lançar Preços na Faixa 12</v>
      </c>
    </row>
    <row r="348" spans="1:16" ht="26.25" thickBot="1">
      <c r="A348" s="46">
        <v>13</v>
      </c>
      <c r="B348" s="47" t="s">
        <v>13</v>
      </c>
      <c r="C348" s="48"/>
      <c r="D348" s="48"/>
      <c r="E348" s="48"/>
      <c r="F348" s="48"/>
      <c r="G348" s="49">
        <f t="shared" si="94"/>
        <v>0</v>
      </c>
      <c r="H348" s="75">
        <f>SUM(G336:G348)</f>
        <v>0</v>
      </c>
      <c r="I348" s="51" t="str">
        <f t="shared" si="95"/>
        <v/>
      </c>
      <c r="J348" s="4"/>
      <c r="K348" s="40" t="str">
        <f t="shared" si="96"/>
        <v>Lançar Preço Coluna (A) Faixa 1</v>
      </c>
      <c r="L348" s="40" t="str">
        <f t="shared" si="97"/>
        <v>Lançar Preço Coluna (B) Faixa 1</v>
      </c>
      <c r="M348" s="40" t="str">
        <f t="shared" si="98"/>
        <v>Lançar Preço Coluna (C) Faixa 1</v>
      </c>
      <c r="N348" s="40" t="str">
        <f t="shared" si="99"/>
        <v>Lançar Preço Coluna (D) Faixa 1</v>
      </c>
      <c r="O348" s="39"/>
      <c r="P348" s="36" t="str">
        <f>IF(F348&lt;&gt;"",IF(I348=TRUE,"Preços OK na Faixa 13","ERRO Preços na Faixa 13"),"Lançar Preços na Faixa 13")</f>
        <v>Lançar Preços na Faixa 13</v>
      </c>
    </row>
    <row r="349" spans="1:16" ht="21.75" customHeight="1" thickBot="1">
      <c r="A349" s="6"/>
      <c r="B349" s="4"/>
      <c r="C349" s="4"/>
      <c r="D349" s="4"/>
      <c r="E349" s="4"/>
      <c r="F349" s="4"/>
      <c r="G349" s="4"/>
      <c r="H349" s="74"/>
      <c r="J349" s="4"/>
      <c r="K349" s="35"/>
      <c r="L349" s="35"/>
      <c r="M349" s="35"/>
      <c r="N349" s="35"/>
      <c r="O349" s="35"/>
      <c r="P349" s="42"/>
    </row>
    <row r="350" spans="1:16" s="63" customFormat="1" ht="30.75" customHeight="1" thickBot="1">
      <c r="A350" s="164" t="s">
        <v>31</v>
      </c>
      <c r="B350" s="165"/>
      <c r="C350" s="165"/>
      <c r="D350" s="165"/>
      <c r="E350" s="166"/>
      <c r="F350" s="166"/>
      <c r="G350" s="167"/>
      <c r="H350" s="58"/>
      <c r="I350" s="62"/>
      <c r="J350" s="60"/>
      <c r="K350" s="145" t="s">
        <v>50</v>
      </c>
      <c r="L350" s="145"/>
      <c r="M350" s="145"/>
      <c r="N350" s="145"/>
      <c r="O350" s="61"/>
      <c r="P350" s="147" t="s">
        <v>51</v>
      </c>
    </row>
    <row r="351" spans="1:16" ht="52.5" customHeight="1" thickBot="1">
      <c r="A351" s="156" t="s">
        <v>223</v>
      </c>
      <c r="B351" s="157"/>
      <c r="C351" s="157"/>
      <c r="D351" s="157"/>
      <c r="E351" s="157"/>
      <c r="F351" s="157"/>
      <c r="G351" s="158"/>
      <c r="H351" s="53"/>
      <c r="J351" s="4"/>
      <c r="K351" s="145"/>
      <c r="L351" s="145"/>
      <c r="M351" s="145"/>
      <c r="N351" s="145"/>
      <c r="O351" s="18"/>
      <c r="P351" s="147"/>
    </row>
    <row r="352" spans="1:16" ht="12.75" customHeight="1" thickBot="1">
      <c r="A352" s="127" t="s">
        <v>37</v>
      </c>
      <c r="B352" s="127" t="s">
        <v>36</v>
      </c>
      <c r="C352" s="130" t="s">
        <v>45</v>
      </c>
      <c r="D352" s="131"/>
      <c r="E352" s="131"/>
      <c r="F352" s="132"/>
      <c r="G352" s="133" t="s">
        <v>89</v>
      </c>
      <c r="H352" s="54"/>
      <c r="J352" s="4"/>
      <c r="K352" s="145"/>
      <c r="L352" s="145"/>
      <c r="M352" s="145"/>
      <c r="N352" s="145"/>
      <c r="O352" s="18"/>
      <c r="P352" s="147"/>
    </row>
    <row r="353" spans="1:16" ht="13.5" customHeight="1" thickBot="1">
      <c r="A353" s="128"/>
      <c r="B353" s="128"/>
      <c r="C353" s="21" t="s">
        <v>41</v>
      </c>
      <c r="D353" s="20" t="s">
        <v>42</v>
      </c>
      <c r="E353" s="20" t="s">
        <v>43</v>
      </c>
      <c r="F353" s="20" t="s">
        <v>44</v>
      </c>
      <c r="G353" s="134"/>
      <c r="H353" s="54"/>
      <c r="J353" s="4"/>
      <c r="K353" s="145"/>
      <c r="L353" s="145"/>
      <c r="M353" s="145"/>
      <c r="N353" s="145"/>
      <c r="O353" s="18"/>
      <c r="P353" s="147"/>
    </row>
    <row r="354" spans="1:16" ht="39" customHeight="1" thickBot="1">
      <c r="A354" s="129"/>
      <c r="B354" s="129"/>
      <c r="C354" s="43" t="s">
        <v>87</v>
      </c>
      <c r="D354" s="44" t="s">
        <v>47</v>
      </c>
      <c r="E354" s="44" t="s">
        <v>88</v>
      </c>
      <c r="F354" s="44" t="s">
        <v>49</v>
      </c>
      <c r="G354" s="135"/>
      <c r="H354" s="54"/>
      <c r="J354" s="4"/>
      <c r="K354" s="146"/>
      <c r="L354" s="146"/>
      <c r="M354" s="146"/>
      <c r="N354" s="146"/>
      <c r="O354" s="32"/>
      <c r="P354" s="148"/>
    </row>
    <row r="355" spans="1:16" ht="25.5">
      <c r="A355" s="8">
        <v>1</v>
      </c>
      <c r="B355" s="9" t="s">
        <v>1</v>
      </c>
      <c r="C355" s="19"/>
      <c r="D355" s="19"/>
      <c r="E355" s="19"/>
      <c r="F355" s="19"/>
      <c r="G355" s="10">
        <f t="shared" ref="G355:G367" si="100">SUM(C355:D355)</f>
        <v>0</v>
      </c>
      <c r="H355" s="75"/>
      <c r="I355" s="51" t="str">
        <f t="shared" ref="I355:I367" si="101">IF(C355&lt;&gt;0,AND(D355&lt;C355,E355&lt;D355,F355&lt;E355),"")</f>
        <v/>
      </c>
      <c r="J355" s="4"/>
      <c r="K355" s="40" t="str">
        <f>IF(C355&lt;&gt;0,IF(AND(C355&lt;C336),"Preço Ok Coluna (A) Faixa 1","ERRO Preço Coluna (A) Faixa 1"),"Lançar Preço Coluna (A) Faixa 1")</f>
        <v>Lançar Preço Coluna (A) Faixa 1</v>
      </c>
      <c r="L355" s="40" t="str">
        <f>IF(D355&lt;&gt;0,IF(AND(D355&lt;D336),"Preço Ok Coluna (B) Faixa 1","ERRO Preço Coluna (B) Faixa 1"),"Lançar Preço Coluna (B) Faixa 1")</f>
        <v>Lançar Preço Coluna (B) Faixa 1</v>
      </c>
      <c r="M355" s="40" t="str">
        <f>IF(E355&lt;&gt;0,IF(AND(E355&lt;E336),"Preço Ok Coluna (C) Faixa 1","ERRO Preço Coluna (C) Faixa 1"),"Lançar Preço Coluna (C) Faixa 1")</f>
        <v>Lançar Preço Coluna (C) Faixa 1</v>
      </c>
      <c r="N355" s="40" t="str">
        <f>IF(F355&lt;&gt;0,IF(AND(F355&lt;F336),"Preço Ok Coluna (D) Faixa 1","ERRO Preço Coluna (D) Faixa 1"),"Lançar Preço Coluna (D) Faixa 1")</f>
        <v>Lançar Preço Coluna (D) Faixa 1</v>
      </c>
      <c r="O355" s="40"/>
      <c r="P355" s="31" t="str">
        <f>IF(F355&lt;&gt;"",IF(I355=TRUE,"Preços OK na Faixa 1","ERRO Preços na Faixa 1"),"Lançar Preços na Faixa 1")</f>
        <v>Lançar Preços na Faixa 1</v>
      </c>
    </row>
    <row r="356" spans="1:16" ht="25.5">
      <c r="A356" s="11">
        <v>2</v>
      </c>
      <c r="B356" s="12" t="s">
        <v>2</v>
      </c>
      <c r="C356" s="19"/>
      <c r="D356" s="19"/>
      <c r="E356" s="19"/>
      <c r="F356" s="19"/>
      <c r="G356" s="10">
        <f t="shared" si="100"/>
        <v>0</v>
      </c>
      <c r="H356" s="75"/>
      <c r="I356" s="51" t="str">
        <f t="shared" si="101"/>
        <v/>
      </c>
      <c r="J356" s="4"/>
      <c r="K356" s="40" t="str">
        <f>IF(C356&lt;&gt;0,IF(AND(C356&lt;C337),"Preço Ok Coluna (A) Faixa 1","ERRO Preço Coluna (A) Faixa 1"),"Lançar Preço Coluna (A) Faixa 1")</f>
        <v>Lançar Preço Coluna (A) Faixa 1</v>
      </c>
      <c r="L356" s="40" t="str">
        <f>IF(D356&lt;&gt;0,IF(AND(D356&lt;D337),"Preço Ok Coluna (B) Faixa 1","ERRO Preço Coluna (B) Faixa 1"),"Lançar Preço Coluna (B) Faixa 1")</f>
        <v>Lançar Preço Coluna (B) Faixa 1</v>
      </c>
      <c r="M356" s="40" t="str">
        <f>IF(E356&lt;&gt;0,IF(AND(E356&lt;E337),"Preço Ok Coluna (C) Faixa 1","ERRO Preço Coluna (C) Faixa 1"),"Lançar Preço Coluna (C) Faixa 1")</f>
        <v>Lançar Preço Coluna (C) Faixa 1</v>
      </c>
      <c r="N356" s="40" t="str">
        <f>IF(F356&lt;&gt;0,IF(AND(F356&lt;F337),"Preço Ok Coluna (D) Faixa 1","ERRO Preço Coluna (D) Faixa 1"),"Lançar Preço Coluna (D) Faixa 1")</f>
        <v>Lançar Preço Coluna (D) Faixa 1</v>
      </c>
      <c r="O356" s="33"/>
      <c r="P356" s="31" t="str">
        <f>IF(F356&lt;&gt;"",IF(I356=TRUE,"Preços OK na Faixa 2","ERRO Preços na Faixa 2"),"Lançar Preços na Faixa 2")</f>
        <v>Lançar Preços na Faixa 2</v>
      </c>
    </row>
    <row r="357" spans="1:16" ht="25.5">
      <c r="A357" s="11">
        <v>3</v>
      </c>
      <c r="B357" s="12" t="s">
        <v>3</v>
      </c>
      <c r="C357" s="19"/>
      <c r="D357" s="19"/>
      <c r="E357" s="19"/>
      <c r="F357" s="19"/>
      <c r="G357" s="10">
        <f t="shared" si="100"/>
        <v>0</v>
      </c>
      <c r="H357" s="75"/>
      <c r="I357" s="51" t="str">
        <f t="shared" si="101"/>
        <v/>
      </c>
      <c r="J357" s="4"/>
      <c r="K357" s="40" t="str">
        <f t="shared" ref="K357:K367" si="102">IF(C357&lt;&gt;0,IF(AND(C357&lt;C338),"Preço Ok Coluna (A) Faixa 1","ERRO Preço Coluna (A) Faixa 1"),"Lançar Preço Coluna (A) Faixa 1")</f>
        <v>Lançar Preço Coluna (A) Faixa 1</v>
      </c>
      <c r="L357" s="40" t="str">
        <f t="shared" ref="L357:L367" si="103">IF(D357&lt;&gt;0,IF(AND(D357&lt;D338),"Preço Ok Coluna (B) Faixa 1","ERRO Preço Coluna (B) Faixa 1"),"Lançar Preço Coluna (B) Faixa 1")</f>
        <v>Lançar Preço Coluna (B) Faixa 1</v>
      </c>
      <c r="M357" s="40" t="str">
        <f t="shared" ref="M357:M367" si="104">IF(E357&lt;&gt;0,IF(AND(E357&lt;E338),"Preço Ok Coluna (C) Faixa 1","ERRO Preço Coluna (C) Faixa 1"),"Lançar Preço Coluna (C) Faixa 1")</f>
        <v>Lançar Preço Coluna (C) Faixa 1</v>
      </c>
      <c r="N357" s="40" t="str">
        <f t="shared" ref="N357:N367" si="105">IF(F357&lt;&gt;0,IF(AND(F357&lt;F338),"Preço Ok Coluna (D) Faixa 1","ERRO Preço Coluna (D) Faixa 1"),"Lançar Preço Coluna (D) Faixa 1")</f>
        <v>Lançar Preço Coluna (D) Faixa 1</v>
      </c>
      <c r="O357" s="33"/>
      <c r="P357" s="31" t="str">
        <f>IF(F357&lt;&gt;"",IF(I357=TRUE,"Preços OK na Faixa 3","ERRO Preços na Faixa 3"),"Lançar Preços na Faixa 3")</f>
        <v>Lançar Preços na Faixa 3</v>
      </c>
    </row>
    <row r="358" spans="1:16" ht="25.5">
      <c r="A358" s="11">
        <v>4</v>
      </c>
      <c r="B358" s="12" t="s">
        <v>4</v>
      </c>
      <c r="C358" s="19"/>
      <c r="D358" s="19"/>
      <c r="E358" s="19"/>
      <c r="F358" s="19"/>
      <c r="G358" s="10">
        <f t="shared" si="100"/>
        <v>0</v>
      </c>
      <c r="H358" s="75"/>
      <c r="I358" s="51" t="str">
        <f t="shared" si="101"/>
        <v/>
      </c>
      <c r="J358" s="4"/>
      <c r="K358" s="40" t="str">
        <f t="shared" si="102"/>
        <v>Lançar Preço Coluna (A) Faixa 1</v>
      </c>
      <c r="L358" s="40" t="str">
        <f t="shared" si="103"/>
        <v>Lançar Preço Coluna (B) Faixa 1</v>
      </c>
      <c r="M358" s="40" t="str">
        <f t="shared" si="104"/>
        <v>Lançar Preço Coluna (C) Faixa 1</v>
      </c>
      <c r="N358" s="40" t="str">
        <f t="shared" si="105"/>
        <v>Lançar Preço Coluna (D) Faixa 1</v>
      </c>
      <c r="O358" s="33"/>
      <c r="P358" s="31" t="str">
        <f>IF(F358&lt;&gt;"",IF(I358=TRUE,"Preços OK na Faixa 4","ERRO Preços na Faixa 4"),"Lançar Preços na Faixa 4")</f>
        <v>Lançar Preços na Faixa 4</v>
      </c>
    </row>
    <row r="359" spans="1:16" ht="25.5">
      <c r="A359" s="11">
        <v>5</v>
      </c>
      <c r="B359" s="12" t="s">
        <v>5</v>
      </c>
      <c r="C359" s="19"/>
      <c r="D359" s="19"/>
      <c r="E359" s="19"/>
      <c r="F359" s="19"/>
      <c r="G359" s="10">
        <f t="shared" si="100"/>
        <v>0</v>
      </c>
      <c r="H359" s="75"/>
      <c r="I359" s="51" t="str">
        <f t="shared" si="101"/>
        <v/>
      </c>
      <c r="J359" s="4"/>
      <c r="K359" s="40" t="str">
        <f t="shared" si="102"/>
        <v>Lançar Preço Coluna (A) Faixa 1</v>
      </c>
      <c r="L359" s="40" t="str">
        <f t="shared" si="103"/>
        <v>Lançar Preço Coluna (B) Faixa 1</v>
      </c>
      <c r="M359" s="40" t="str">
        <f t="shared" si="104"/>
        <v>Lançar Preço Coluna (C) Faixa 1</v>
      </c>
      <c r="N359" s="40" t="str">
        <f t="shared" si="105"/>
        <v>Lançar Preço Coluna (D) Faixa 1</v>
      </c>
      <c r="O359" s="33"/>
      <c r="P359" s="31" t="str">
        <f>IF(F359&lt;&gt;"",IF(I359=TRUE,"Preços OK na Faixa 5","ERRO Preços na Faixa 5"),"Lançar Preços na Faixa 5")</f>
        <v>Lançar Preços na Faixa 5</v>
      </c>
    </row>
    <row r="360" spans="1:16" ht="25.5">
      <c r="A360" s="11">
        <v>6</v>
      </c>
      <c r="B360" s="12" t="s">
        <v>6</v>
      </c>
      <c r="C360" s="19"/>
      <c r="D360" s="19"/>
      <c r="E360" s="19"/>
      <c r="F360" s="19"/>
      <c r="G360" s="10">
        <f t="shared" si="100"/>
        <v>0</v>
      </c>
      <c r="H360" s="75"/>
      <c r="I360" s="51" t="str">
        <f t="shared" si="101"/>
        <v/>
      </c>
      <c r="J360" s="4"/>
      <c r="K360" s="40" t="str">
        <f t="shared" si="102"/>
        <v>Lançar Preço Coluna (A) Faixa 1</v>
      </c>
      <c r="L360" s="40" t="str">
        <f t="shared" si="103"/>
        <v>Lançar Preço Coluna (B) Faixa 1</v>
      </c>
      <c r="M360" s="40" t="str">
        <f t="shared" si="104"/>
        <v>Lançar Preço Coluna (C) Faixa 1</v>
      </c>
      <c r="N360" s="40" t="str">
        <f t="shared" si="105"/>
        <v>Lançar Preço Coluna (D) Faixa 1</v>
      </c>
      <c r="O360" s="33"/>
      <c r="P360" s="31" t="str">
        <f>IF(F360&lt;&gt;"",IF(I360=TRUE,"Preços OK na Faixa 6","ERRO Preços na Faixa 6"),"Lançar Preços na Faixa 6")</f>
        <v>Lançar Preços na Faixa 6</v>
      </c>
    </row>
    <row r="361" spans="1:16" ht="25.5">
      <c r="A361" s="11">
        <v>7</v>
      </c>
      <c r="B361" s="12" t="s">
        <v>7</v>
      </c>
      <c r="C361" s="19"/>
      <c r="D361" s="19"/>
      <c r="E361" s="19"/>
      <c r="F361" s="19"/>
      <c r="G361" s="10">
        <f t="shared" si="100"/>
        <v>0</v>
      </c>
      <c r="H361" s="75"/>
      <c r="I361" s="51" t="str">
        <f t="shared" si="101"/>
        <v/>
      </c>
      <c r="J361" s="4"/>
      <c r="K361" s="40" t="str">
        <f t="shared" si="102"/>
        <v>Lançar Preço Coluna (A) Faixa 1</v>
      </c>
      <c r="L361" s="40" t="str">
        <f t="shared" si="103"/>
        <v>Lançar Preço Coluna (B) Faixa 1</v>
      </c>
      <c r="M361" s="40" t="str">
        <f t="shared" si="104"/>
        <v>Lançar Preço Coluna (C) Faixa 1</v>
      </c>
      <c r="N361" s="40" t="str">
        <f t="shared" si="105"/>
        <v>Lançar Preço Coluna (D) Faixa 1</v>
      </c>
      <c r="O361" s="33"/>
      <c r="P361" s="31" t="str">
        <f>IF(F361&lt;&gt;"",IF(I361=TRUE,"Preços OK na Faixa 7","ERRO Preços na Faixa 7"),"Lançar Preços na Faixa 7")</f>
        <v>Lançar Preços na Faixa 7</v>
      </c>
    </row>
    <row r="362" spans="1:16" ht="25.5">
      <c r="A362" s="11">
        <v>8</v>
      </c>
      <c r="B362" s="12" t="s">
        <v>8</v>
      </c>
      <c r="C362" s="19"/>
      <c r="D362" s="19"/>
      <c r="E362" s="19"/>
      <c r="F362" s="19"/>
      <c r="G362" s="10">
        <f t="shared" si="100"/>
        <v>0</v>
      </c>
      <c r="H362" s="75"/>
      <c r="I362" s="51" t="str">
        <f t="shared" si="101"/>
        <v/>
      </c>
      <c r="J362" s="4"/>
      <c r="K362" s="40" t="str">
        <f t="shared" si="102"/>
        <v>Lançar Preço Coluna (A) Faixa 1</v>
      </c>
      <c r="L362" s="40" t="str">
        <f t="shared" si="103"/>
        <v>Lançar Preço Coluna (B) Faixa 1</v>
      </c>
      <c r="M362" s="40" t="str">
        <f t="shared" si="104"/>
        <v>Lançar Preço Coluna (C) Faixa 1</v>
      </c>
      <c r="N362" s="40" t="str">
        <f t="shared" si="105"/>
        <v>Lançar Preço Coluna (D) Faixa 1</v>
      </c>
      <c r="O362" s="33"/>
      <c r="P362" s="31" t="str">
        <f>IF(F362&lt;&gt;"",IF(I362=TRUE,"Preços OK na Faixa 8","ERRO Preços na Faixa 8"),"Lançar Preços na Faixa 8")</f>
        <v>Lançar Preços na Faixa 8</v>
      </c>
    </row>
    <row r="363" spans="1:16" ht="25.5">
      <c r="A363" s="11">
        <v>9</v>
      </c>
      <c r="B363" s="12" t="s">
        <v>9</v>
      </c>
      <c r="C363" s="19"/>
      <c r="D363" s="19"/>
      <c r="E363" s="19"/>
      <c r="F363" s="19"/>
      <c r="G363" s="10">
        <f t="shared" si="100"/>
        <v>0</v>
      </c>
      <c r="H363" s="75"/>
      <c r="I363" s="51" t="str">
        <f t="shared" si="101"/>
        <v/>
      </c>
      <c r="J363" s="4"/>
      <c r="K363" s="40" t="str">
        <f t="shared" si="102"/>
        <v>Lançar Preço Coluna (A) Faixa 1</v>
      </c>
      <c r="L363" s="40" t="str">
        <f t="shared" si="103"/>
        <v>Lançar Preço Coluna (B) Faixa 1</v>
      </c>
      <c r="M363" s="40" t="str">
        <f t="shared" si="104"/>
        <v>Lançar Preço Coluna (C) Faixa 1</v>
      </c>
      <c r="N363" s="40" t="str">
        <f t="shared" si="105"/>
        <v>Lançar Preço Coluna (D) Faixa 1</v>
      </c>
      <c r="O363" s="33"/>
      <c r="P363" s="31" t="str">
        <f>IF(F363&lt;&gt;"",IF(I363=TRUE,"Preços OK na Faixa 9","ERRO Preços na Faixa 9"),"Lançar Preços na Faixa 9")</f>
        <v>Lançar Preços na Faixa 9</v>
      </c>
    </row>
    <row r="364" spans="1:16" ht="25.5">
      <c r="A364" s="11">
        <v>10</v>
      </c>
      <c r="B364" s="12" t="s">
        <v>10</v>
      </c>
      <c r="C364" s="19"/>
      <c r="D364" s="19"/>
      <c r="E364" s="19"/>
      <c r="F364" s="19"/>
      <c r="G364" s="10">
        <f t="shared" si="100"/>
        <v>0</v>
      </c>
      <c r="H364" s="75"/>
      <c r="I364" s="51" t="str">
        <f t="shared" si="101"/>
        <v/>
      </c>
      <c r="J364" s="4"/>
      <c r="K364" s="40" t="str">
        <f t="shared" si="102"/>
        <v>Lançar Preço Coluna (A) Faixa 1</v>
      </c>
      <c r="L364" s="40" t="str">
        <f t="shared" si="103"/>
        <v>Lançar Preço Coluna (B) Faixa 1</v>
      </c>
      <c r="M364" s="40" t="str">
        <f t="shared" si="104"/>
        <v>Lançar Preço Coluna (C) Faixa 1</v>
      </c>
      <c r="N364" s="40" t="str">
        <f t="shared" si="105"/>
        <v>Lançar Preço Coluna (D) Faixa 1</v>
      </c>
      <c r="O364" s="33"/>
      <c r="P364" s="31" t="str">
        <f>IF(F364&lt;&gt;"",IF(I364=TRUE,"Preços OK na Faixa 10","ERRO Preços na Faixa 10"),"Lançar Preços na Faixa 10")</f>
        <v>Lançar Preços na Faixa 10</v>
      </c>
    </row>
    <row r="365" spans="1:16" ht="25.5">
      <c r="A365" s="11">
        <v>11</v>
      </c>
      <c r="B365" s="12" t="s">
        <v>11</v>
      </c>
      <c r="C365" s="19"/>
      <c r="D365" s="19"/>
      <c r="E365" s="19"/>
      <c r="F365" s="19"/>
      <c r="G365" s="10">
        <f t="shared" si="100"/>
        <v>0</v>
      </c>
      <c r="H365" s="75"/>
      <c r="I365" s="51" t="str">
        <f t="shared" si="101"/>
        <v/>
      </c>
      <c r="J365" s="4"/>
      <c r="K365" s="40" t="str">
        <f t="shared" si="102"/>
        <v>Lançar Preço Coluna (A) Faixa 1</v>
      </c>
      <c r="L365" s="40" t="str">
        <f t="shared" si="103"/>
        <v>Lançar Preço Coluna (B) Faixa 1</v>
      </c>
      <c r="M365" s="40" t="str">
        <f t="shared" si="104"/>
        <v>Lançar Preço Coluna (C) Faixa 1</v>
      </c>
      <c r="N365" s="40" t="str">
        <f t="shared" si="105"/>
        <v>Lançar Preço Coluna (D) Faixa 1</v>
      </c>
      <c r="O365" s="33"/>
      <c r="P365" s="31" t="str">
        <f>IF(F365&lt;&gt;"",IF(I365=TRUE,"Preços OK na Faixa 11","ERRO Preços na Faixa 11"),"Lançar Preços na Faixa 11")</f>
        <v>Lançar Preços na Faixa 11</v>
      </c>
    </row>
    <row r="366" spans="1:16" ht="25.5">
      <c r="A366" s="11">
        <v>12</v>
      </c>
      <c r="B366" s="12" t="s">
        <v>12</v>
      </c>
      <c r="C366" s="19"/>
      <c r="D366" s="19"/>
      <c r="E366" s="19"/>
      <c r="F366" s="19"/>
      <c r="G366" s="10">
        <f t="shared" si="100"/>
        <v>0</v>
      </c>
      <c r="H366" s="75"/>
      <c r="I366" s="51" t="str">
        <f t="shared" si="101"/>
        <v/>
      </c>
      <c r="J366" s="4"/>
      <c r="K366" s="40" t="str">
        <f t="shared" si="102"/>
        <v>Lançar Preço Coluna (A) Faixa 1</v>
      </c>
      <c r="L366" s="40" t="str">
        <f t="shared" si="103"/>
        <v>Lançar Preço Coluna (B) Faixa 1</v>
      </c>
      <c r="M366" s="40" t="str">
        <f t="shared" si="104"/>
        <v>Lançar Preço Coluna (C) Faixa 1</v>
      </c>
      <c r="N366" s="40" t="str">
        <f t="shared" si="105"/>
        <v>Lançar Preço Coluna (D) Faixa 1</v>
      </c>
      <c r="O366" s="33"/>
      <c r="P366" s="36" t="str">
        <f>IF(F366&lt;&gt;"",IF(I366=TRUE,"Preços OK na Faixa 12","ERRO Preços na Faixa 12"),"Lançar Preços na Faixa 12")</f>
        <v>Lançar Preços na Faixa 12</v>
      </c>
    </row>
    <row r="367" spans="1:16" ht="26.25" thickBot="1">
      <c r="A367" s="46">
        <v>13</v>
      </c>
      <c r="B367" s="47" t="s">
        <v>13</v>
      </c>
      <c r="C367" s="48"/>
      <c r="D367" s="48"/>
      <c r="E367" s="48"/>
      <c r="F367" s="48"/>
      <c r="G367" s="49">
        <f t="shared" si="100"/>
        <v>0</v>
      </c>
      <c r="H367" s="75">
        <f>SUM(G355:G367)</f>
        <v>0</v>
      </c>
      <c r="I367" s="51" t="str">
        <f t="shared" si="101"/>
        <v/>
      </c>
      <c r="J367" s="4"/>
      <c r="K367" s="40" t="str">
        <f t="shared" si="102"/>
        <v>Lançar Preço Coluna (A) Faixa 1</v>
      </c>
      <c r="L367" s="40" t="str">
        <f t="shared" si="103"/>
        <v>Lançar Preço Coluna (B) Faixa 1</v>
      </c>
      <c r="M367" s="40" t="str">
        <f t="shared" si="104"/>
        <v>Lançar Preço Coluna (C) Faixa 1</v>
      </c>
      <c r="N367" s="40" t="str">
        <f t="shared" si="105"/>
        <v>Lançar Preço Coluna (D) Faixa 1</v>
      </c>
      <c r="O367" s="39"/>
      <c r="P367" s="36" t="str">
        <f>IF(F367&lt;&gt;"",IF(I367=TRUE,"Preços OK na Faixa 13","ERRO Preços na Faixa 13"),"Lançar Preços na Faixa 13")</f>
        <v>Lançar Preços na Faixa 13</v>
      </c>
    </row>
    <row r="368" spans="1:16" ht="21.75" customHeight="1" thickBot="1">
      <c r="A368" s="6"/>
      <c r="B368" s="4"/>
      <c r="C368" s="4"/>
      <c r="D368" s="4"/>
      <c r="E368" s="4"/>
      <c r="F368" s="4"/>
      <c r="G368" s="4"/>
      <c r="H368" s="74"/>
      <c r="J368" s="4"/>
      <c r="K368" s="35"/>
      <c r="L368" s="35"/>
      <c r="M368" s="35"/>
      <c r="N368" s="35"/>
      <c r="O368" s="35"/>
      <c r="P368" s="42"/>
    </row>
    <row r="369" spans="1:16" s="63" customFormat="1" ht="30.75" customHeight="1" thickBot="1">
      <c r="A369" s="164" t="s">
        <v>32</v>
      </c>
      <c r="B369" s="165"/>
      <c r="C369" s="165"/>
      <c r="D369" s="165"/>
      <c r="E369" s="166"/>
      <c r="F369" s="166"/>
      <c r="G369" s="167"/>
      <c r="H369" s="58"/>
      <c r="I369" s="62"/>
      <c r="J369" s="60"/>
      <c r="K369" s="145" t="s">
        <v>50</v>
      </c>
      <c r="L369" s="145"/>
      <c r="M369" s="145"/>
      <c r="N369" s="145"/>
      <c r="O369" s="61"/>
      <c r="P369" s="147" t="s">
        <v>51</v>
      </c>
    </row>
    <row r="370" spans="1:16" ht="45" customHeight="1" thickBot="1">
      <c r="A370" s="156" t="s">
        <v>224</v>
      </c>
      <c r="B370" s="157"/>
      <c r="C370" s="157"/>
      <c r="D370" s="157"/>
      <c r="E370" s="157"/>
      <c r="F370" s="157"/>
      <c r="G370" s="158"/>
      <c r="H370" s="53"/>
      <c r="J370" s="4"/>
      <c r="K370" s="145"/>
      <c r="L370" s="145"/>
      <c r="M370" s="145"/>
      <c r="N370" s="145"/>
      <c r="O370" s="18"/>
      <c r="P370" s="147"/>
    </row>
    <row r="371" spans="1:16" ht="12.75" customHeight="1" thickBot="1">
      <c r="A371" s="127" t="s">
        <v>37</v>
      </c>
      <c r="B371" s="127" t="s">
        <v>36</v>
      </c>
      <c r="C371" s="130" t="s">
        <v>45</v>
      </c>
      <c r="D371" s="131"/>
      <c r="E371" s="131"/>
      <c r="F371" s="132"/>
      <c r="G371" s="133" t="s">
        <v>89</v>
      </c>
      <c r="H371" s="54"/>
      <c r="J371" s="4"/>
      <c r="K371" s="145"/>
      <c r="L371" s="145"/>
      <c r="M371" s="145"/>
      <c r="N371" s="145"/>
      <c r="O371" s="18"/>
      <c r="P371" s="147"/>
    </row>
    <row r="372" spans="1:16" ht="13.5" customHeight="1" thickBot="1">
      <c r="A372" s="128"/>
      <c r="B372" s="128"/>
      <c r="C372" s="21" t="s">
        <v>41</v>
      </c>
      <c r="D372" s="20" t="s">
        <v>42</v>
      </c>
      <c r="E372" s="20" t="s">
        <v>43</v>
      </c>
      <c r="F372" s="20" t="s">
        <v>44</v>
      </c>
      <c r="G372" s="134"/>
      <c r="H372" s="54"/>
      <c r="J372" s="4"/>
      <c r="K372" s="145"/>
      <c r="L372" s="145"/>
      <c r="M372" s="145"/>
      <c r="N372" s="145"/>
      <c r="O372" s="18"/>
      <c r="P372" s="147"/>
    </row>
    <row r="373" spans="1:16" ht="39" customHeight="1" thickBot="1">
      <c r="A373" s="129"/>
      <c r="B373" s="129"/>
      <c r="C373" s="43" t="s">
        <v>87</v>
      </c>
      <c r="D373" s="44" t="s">
        <v>47</v>
      </c>
      <c r="E373" s="44" t="s">
        <v>88</v>
      </c>
      <c r="F373" s="44" t="s">
        <v>49</v>
      </c>
      <c r="G373" s="135"/>
      <c r="H373" s="54"/>
      <c r="J373" s="4"/>
      <c r="K373" s="146"/>
      <c r="L373" s="146"/>
      <c r="M373" s="146"/>
      <c r="N373" s="146"/>
      <c r="O373" s="32"/>
      <c r="P373" s="148"/>
    </row>
    <row r="374" spans="1:16" ht="25.5">
      <c r="A374" s="8">
        <v>1</v>
      </c>
      <c r="B374" s="9" t="s">
        <v>1</v>
      </c>
      <c r="C374" s="19"/>
      <c r="D374" s="19"/>
      <c r="E374" s="19"/>
      <c r="F374" s="19"/>
      <c r="G374" s="10">
        <f t="shared" ref="G374:G386" si="106">SUM(C374:D374)</f>
        <v>0</v>
      </c>
      <c r="H374" s="75"/>
      <c r="I374" s="51" t="str">
        <f t="shared" ref="I374:I386" si="107">IF(C374&lt;&gt;0,AND(D374&lt;C374,E374&lt;D374,F374&lt;E374),"")</f>
        <v/>
      </c>
      <c r="J374" s="4"/>
      <c r="K374" s="40" t="str">
        <f>IF(C374&lt;&gt;0,IF(AND(C374&lt;C355),"Preço Ok Coluna (A) Faixa 1","ERRO Preço Coluna (A) Faixa 1"),"Lançar Preço Coluna (A) Faixa 1")</f>
        <v>Lançar Preço Coluna (A) Faixa 1</v>
      </c>
      <c r="L374" s="40" t="str">
        <f>IF(D374&lt;&gt;0,IF(AND(D374&lt;D355),"Preço Ok Coluna (B) Faixa 1","ERRO Preço Coluna (B) Faixa 1"),"Lançar Preço Coluna (B) Faixa 1")</f>
        <v>Lançar Preço Coluna (B) Faixa 1</v>
      </c>
      <c r="M374" s="40" t="str">
        <f>IF(E374&lt;&gt;0,IF(AND(E374&lt;E355),"Preço Ok Coluna (C) Faixa 1","ERRO Preço Coluna (C) Faixa 1"),"Lançar Preço Coluna (C) Faixa 1")</f>
        <v>Lançar Preço Coluna (C) Faixa 1</v>
      </c>
      <c r="N374" s="40" t="str">
        <f>IF(F374&lt;&gt;0,IF(AND(F374&lt;F355),"Preço Ok Coluna (D) Faixa 1","ERRO Preço Coluna (D) Faixa 1"),"Lançar Preço Coluna (D) Faixa 1")</f>
        <v>Lançar Preço Coluna (D) Faixa 1</v>
      </c>
      <c r="O374" s="40"/>
      <c r="P374" s="31" t="str">
        <f>IF(F374&lt;&gt;"",IF(I374=TRUE,"Preços OK na Faixa 1","ERRO Preços na Faixa 1"),"Lançar Preços na Faixa 1")</f>
        <v>Lançar Preços na Faixa 1</v>
      </c>
    </row>
    <row r="375" spans="1:16" ht="25.5">
      <c r="A375" s="11">
        <v>2</v>
      </c>
      <c r="B375" s="12" t="s">
        <v>2</v>
      </c>
      <c r="C375" s="19"/>
      <c r="D375" s="19"/>
      <c r="E375" s="19"/>
      <c r="F375" s="19"/>
      <c r="G375" s="10">
        <f t="shared" si="106"/>
        <v>0</v>
      </c>
      <c r="H375" s="75"/>
      <c r="I375" s="51" t="str">
        <f t="shared" si="107"/>
        <v/>
      </c>
      <c r="J375" s="4"/>
      <c r="K375" s="40" t="str">
        <f>IF(C375&lt;&gt;0,IF(AND(C375&lt;C356),"Preço Ok Coluna (A) Faixa 1","ERRO Preço Coluna (A) Faixa 1"),"Lançar Preço Coluna (A) Faixa 1")</f>
        <v>Lançar Preço Coluna (A) Faixa 1</v>
      </c>
      <c r="L375" s="40" t="str">
        <f>IF(D375&lt;&gt;0,IF(AND(D375&lt;D356),"Preço Ok Coluna (B) Faixa 1","ERRO Preço Coluna (B) Faixa 1"),"Lançar Preço Coluna (B) Faixa 1")</f>
        <v>Lançar Preço Coluna (B) Faixa 1</v>
      </c>
      <c r="M375" s="40" t="str">
        <f>IF(E375&lt;&gt;0,IF(AND(E375&lt;E356),"Preço Ok Coluna (C) Faixa 1","ERRO Preço Coluna (C) Faixa 1"),"Lançar Preço Coluna (C) Faixa 1")</f>
        <v>Lançar Preço Coluna (C) Faixa 1</v>
      </c>
      <c r="N375" s="40" t="str">
        <f>IF(F375&lt;&gt;0,IF(AND(F375&lt;F356),"Preço Ok Coluna (D) Faixa 1","ERRO Preço Coluna (D) Faixa 1"),"Lançar Preço Coluna (D) Faixa 1")</f>
        <v>Lançar Preço Coluna (D) Faixa 1</v>
      </c>
      <c r="O375" s="33"/>
      <c r="P375" s="31" t="str">
        <f>IF(F375&lt;&gt;"",IF(I375=TRUE,"Preços OK na Faixa 2","ERRO Preços na Faixa 2"),"Lançar Preços na Faixa 2")</f>
        <v>Lançar Preços na Faixa 2</v>
      </c>
    </row>
    <row r="376" spans="1:16" ht="25.5">
      <c r="A376" s="11">
        <v>3</v>
      </c>
      <c r="B376" s="12" t="s">
        <v>3</v>
      </c>
      <c r="C376" s="19"/>
      <c r="D376" s="19"/>
      <c r="E376" s="19"/>
      <c r="F376" s="19"/>
      <c r="G376" s="10">
        <f t="shared" si="106"/>
        <v>0</v>
      </c>
      <c r="H376" s="75"/>
      <c r="I376" s="51" t="str">
        <f t="shared" si="107"/>
        <v/>
      </c>
      <c r="J376" s="4"/>
      <c r="K376" s="40" t="str">
        <f t="shared" ref="K376:K386" si="108">IF(C376&lt;&gt;0,IF(AND(C376&lt;C357),"Preço Ok Coluna (A) Faixa 1","ERRO Preço Coluna (A) Faixa 1"),"Lançar Preço Coluna (A) Faixa 1")</f>
        <v>Lançar Preço Coluna (A) Faixa 1</v>
      </c>
      <c r="L376" s="40" t="str">
        <f t="shared" ref="L376:L386" si="109">IF(D376&lt;&gt;0,IF(AND(D376&lt;D357),"Preço Ok Coluna (B) Faixa 1","ERRO Preço Coluna (B) Faixa 1"),"Lançar Preço Coluna (B) Faixa 1")</f>
        <v>Lançar Preço Coluna (B) Faixa 1</v>
      </c>
      <c r="M376" s="40" t="str">
        <f t="shared" ref="M376:M386" si="110">IF(E376&lt;&gt;0,IF(AND(E376&lt;E357),"Preço Ok Coluna (C) Faixa 1","ERRO Preço Coluna (C) Faixa 1"),"Lançar Preço Coluna (C) Faixa 1")</f>
        <v>Lançar Preço Coluna (C) Faixa 1</v>
      </c>
      <c r="N376" s="40" t="str">
        <f t="shared" ref="N376:N386" si="111">IF(F376&lt;&gt;0,IF(AND(F376&lt;F357),"Preço Ok Coluna (D) Faixa 1","ERRO Preço Coluna (D) Faixa 1"),"Lançar Preço Coluna (D) Faixa 1")</f>
        <v>Lançar Preço Coluna (D) Faixa 1</v>
      </c>
      <c r="O376" s="33"/>
      <c r="P376" s="31" t="str">
        <f>IF(F376&lt;&gt;"",IF(I376=TRUE,"Preços OK na Faixa 3","ERRO Preços na Faixa 3"),"Lançar Preços na Faixa 3")</f>
        <v>Lançar Preços na Faixa 3</v>
      </c>
    </row>
    <row r="377" spans="1:16" ht="25.5">
      <c r="A377" s="11">
        <v>4</v>
      </c>
      <c r="B377" s="12" t="s">
        <v>4</v>
      </c>
      <c r="C377" s="19"/>
      <c r="D377" s="19"/>
      <c r="E377" s="19"/>
      <c r="F377" s="19"/>
      <c r="G377" s="10">
        <f t="shared" si="106"/>
        <v>0</v>
      </c>
      <c r="H377" s="75"/>
      <c r="I377" s="51" t="str">
        <f t="shared" si="107"/>
        <v/>
      </c>
      <c r="J377" s="4"/>
      <c r="K377" s="40" t="str">
        <f t="shared" si="108"/>
        <v>Lançar Preço Coluna (A) Faixa 1</v>
      </c>
      <c r="L377" s="40" t="str">
        <f t="shared" si="109"/>
        <v>Lançar Preço Coluna (B) Faixa 1</v>
      </c>
      <c r="M377" s="40" t="str">
        <f t="shared" si="110"/>
        <v>Lançar Preço Coluna (C) Faixa 1</v>
      </c>
      <c r="N377" s="40" t="str">
        <f t="shared" si="111"/>
        <v>Lançar Preço Coluna (D) Faixa 1</v>
      </c>
      <c r="O377" s="33"/>
      <c r="P377" s="31" t="str">
        <f>IF(F377&lt;&gt;"",IF(I377=TRUE,"Preços OK na Faixa 4","ERRO Preços na Faixa 4"),"Lançar Preços na Faixa 4")</f>
        <v>Lançar Preços na Faixa 4</v>
      </c>
    </row>
    <row r="378" spans="1:16" ht="25.5">
      <c r="A378" s="11">
        <v>5</v>
      </c>
      <c r="B378" s="12" t="s">
        <v>5</v>
      </c>
      <c r="C378" s="19"/>
      <c r="D378" s="19"/>
      <c r="E378" s="19"/>
      <c r="F378" s="19"/>
      <c r="G378" s="10">
        <f t="shared" si="106"/>
        <v>0</v>
      </c>
      <c r="H378" s="75"/>
      <c r="I378" s="51" t="str">
        <f t="shared" si="107"/>
        <v/>
      </c>
      <c r="J378" s="4"/>
      <c r="K378" s="40" t="str">
        <f t="shared" si="108"/>
        <v>Lançar Preço Coluna (A) Faixa 1</v>
      </c>
      <c r="L378" s="40" t="str">
        <f t="shared" si="109"/>
        <v>Lançar Preço Coluna (B) Faixa 1</v>
      </c>
      <c r="M378" s="40" t="str">
        <f t="shared" si="110"/>
        <v>Lançar Preço Coluna (C) Faixa 1</v>
      </c>
      <c r="N378" s="40" t="str">
        <f t="shared" si="111"/>
        <v>Lançar Preço Coluna (D) Faixa 1</v>
      </c>
      <c r="O378" s="33"/>
      <c r="P378" s="31" t="str">
        <f>IF(F378&lt;&gt;"",IF(I378=TRUE,"Preços OK na Faixa 5","ERRO Preços na Faixa 5"),"Lançar Preços na Faixa 5")</f>
        <v>Lançar Preços na Faixa 5</v>
      </c>
    </row>
    <row r="379" spans="1:16" ht="25.5">
      <c r="A379" s="11">
        <v>6</v>
      </c>
      <c r="B379" s="12" t="s">
        <v>6</v>
      </c>
      <c r="C379" s="19"/>
      <c r="D379" s="19"/>
      <c r="E379" s="19"/>
      <c r="F379" s="19"/>
      <c r="G379" s="10">
        <f t="shared" si="106"/>
        <v>0</v>
      </c>
      <c r="H379" s="75"/>
      <c r="I379" s="51" t="str">
        <f t="shared" si="107"/>
        <v/>
      </c>
      <c r="J379" s="4"/>
      <c r="K379" s="40" t="str">
        <f t="shared" si="108"/>
        <v>Lançar Preço Coluna (A) Faixa 1</v>
      </c>
      <c r="L379" s="40" t="str">
        <f t="shared" si="109"/>
        <v>Lançar Preço Coluna (B) Faixa 1</v>
      </c>
      <c r="M379" s="40" t="str">
        <f t="shared" si="110"/>
        <v>Lançar Preço Coluna (C) Faixa 1</v>
      </c>
      <c r="N379" s="40" t="str">
        <f t="shared" si="111"/>
        <v>Lançar Preço Coluna (D) Faixa 1</v>
      </c>
      <c r="O379" s="33"/>
      <c r="P379" s="31" t="str">
        <f>IF(F379&lt;&gt;"",IF(I379=TRUE,"Preços OK na Faixa 6","ERRO Preços na Faixa 6"),"Lançar Preços na Faixa 6")</f>
        <v>Lançar Preços na Faixa 6</v>
      </c>
    </row>
    <row r="380" spans="1:16" ht="25.5">
      <c r="A380" s="11">
        <v>7</v>
      </c>
      <c r="B380" s="12" t="s">
        <v>7</v>
      </c>
      <c r="C380" s="19"/>
      <c r="D380" s="19"/>
      <c r="E380" s="19"/>
      <c r="F380" s="19"/>
      <c r="G380" s="10">
        <f t="shared" si="106"/>
        <v>0</v>
      </c>
      <c r="H380" s="75"/>
      <c r="I380" s="51" t="str">
        <f t="shared" si="107"/>
        <v/>
      </c>
      <c r="J380" s="4"/>
      <c r="K380" s="40" t="str">
        <f t="shared" si="108"/>
        <v>Lançar Preço Coluna (A) Faixa 1</v>
      </c>
      <c r="L380" s="40" t="str">
        <f t="shared" si="109"/>
        <v>Lançar Preço Coluna (B) Faixa 1</v>
      </c>
      <c r="M380" s="40" t="str">
        <f t="shared" si="110"/>
        <v>Lançar Preço Coluna (C) Faixa 1</v>
      </c>
      <c r="N380" s="40" t="str">
        <f t="shared" si="111"/>
        <v>Lançar Preço Coluna (D) Faixa 1</v>
      </c>
      <c r="O380" s="33"/>
      <c r="P380" s="31" t="str">
        <f>IF(F380&lt;&gt;"",IF(I380=TRUE,"Preços OK na Faixa 7","ERRO Preços na Faixa 7"),"Lançar Preços na Faixa 7")</f>
        <v>Lançar Preços na Faixa 7</v>
      </c>
    </row>
    <row r="381" spans="1:16" ht="25.5">
      <c r="A381" s="11">
        <v>8</v>
      </c>
      <c r="B381" s="12" t="s">
        <v>8</v>
      </c>
      <c r="C381" s="19"/>
      <c r="D381" s="19"/>
      <c r="E381" s="19"/>
      <c r="F381" s="19"/>
      <c r="G381" s="10">
        <f t="shared" si="106"/>
        <v>0</v>
      </c>
      <c r="H381" s="75"/>
      <c r="I381" s="51" t="str">
        <f t="shared" si="107"/>
        <v/>
      </c>
      <c r="J381" s="4"/>
      <c r="K381" s="40" t="str">
        <f t="shared" si="108"/>
        <v>Lançar Preço Coluna (A) Faixa 1</v>
      </c>
      <c r="L381" s="40" t="str">
        <f t="shared" si="109"/>
        <v>Lançar Preço Coluna (B) Faixa 1</v>
      </c>
      <c r="M381" s="40" t="str">
        <f t="shared" si="110"/>
        <v>Lançar Preço Coluna (C) Faixa 1</v>
      </c>
      <c r="N381" s="40" t="str">
        <f t="shared" si="111"/>
        <v>Lançar Preço Coluna (D) Faixa 1</v>
      </c>
      <c r="O381" s="33"/>
      <c r="P381" s="31" t="str">
        <f>IF(F381&lt;&gt;"",IF(I381=TRUE,"Preços OK na Faixa 8","ERRO Preços na Faixa 8"),"Lançar Preços na Faixa 8")</f>
        <v>Lançar Preços na Faixa 8</v>
      </c>
    </row>
    <row r="382" spans="1:16" ht="25.5">
      <c r="A382" s="11">
        <v>9</v>
      </c>
      <c r="B382" s="12" t="s">
        <v>9</v>
      </c>
      <c r="C382" s="19"/>
      <c r="D382" s="19"/>
      <c r="E382" s="19"/>
      <c r="F382" s="19"/>
      <c r="G382" s="10">
        <f t="shared" si="106"/>
        <v>0</v>
      </c>
      <c r="H382" s="75"/>
      <c r="I382" s="51" t="str">
        <f t="shared" si="107"/>
        <v/>
      </c>
      <c r="J382" s="4"/>
      <c r="K382" s="40" t="str">
        <f t="shared" si="108"/>
        <v>Lançar Preço Coluna (A) Faixa 1</v>
      </c>
      <c r="L382" s="40" t="str">
        <f t="shared" si="109"/>
        <v>Lançar Preço Coluna (B) Faixa 1</v>
      </c>
      <c r="M382" s="40" t="str">
        <f t="shared" si="110"/>
        <v>Lançar Preço Coluna (C) Faixa 1</v>
      </c>
      <c r="N382" s="40" t="str">
        <f t="shared" si="111"/>
        <v>Lançar Preço Coluna (D) Faixa 1</v>
      </c>
      <c r="O382" s="33"/>
      <c r="P382" s="31" t="str">
        <f>IF(F382&lt;&gt;"",IF(I382=TRUE,"Preços OK na Faixa 9","ERRO Preços na Faixa 9"),"Lançar Preços na Faixa 9")</f>
        <v>Lançar Preços na Faixa 9</v>
      </c>
    </row>
    <row r="383" spans="1:16" ht="25.5">
      <c r="A383" s="11">
        <v>10</v>
      </c>
      <c r="B383" s="12" t="s">
        <v>10</v>
      </c>
      <c r="C383" s="19"/>
      <c r="D383" s="19"/>
      <c r="E383" s="19"/>
      <c r="F383" s="19"/>
      <c r="G383" s="10">
        <f t="shared" si="106"/>
        <v>0</v>
      </c>
      <c r="H383" s="75"/>
      <c r="I383" s="51" t="str">
        <f t="shared" si="107"/>
        <v/>
      </c>
      <c r="J383" s="4"/>
      <c r="K383" s="40" t="str">
        <f t="shared" si="108"/>
        <v>Lançar Preço Coluna (A) Faixa 1</v>
      </c>
      <c r="L383" s="40" t="str">
        <f t="shared" si="109"/>
        <v>Lançar Preço Coluna (B) Faixa 1</v>
      </c>
      <c r="M383" s="40" t="str">
        <f t="shared" si="110"/>
        <v>Lançar Preço Coluna (C) Faixa 1</v>
      </c>
      <c r="N383" s="40" t="str">
        <f t="shared" si="111"/>
        <v>Lançar Preço Coluna (D) Faixa 1</v>
      </c>
      <c r="O383" s="33"/>
      <c r="P383" s="31" t="str">
        <f>IF(F383&lt;&gt;"",IF(I383=TRUE,"Preços OK na Faixa 10","ERRO Preços na Faixa 10"),"Lançar Preços na Faixa 10")</f>
        <v>Lançar Preços na Faixa 10</v>
      </c>
    </row>
    <row r="384" spans="1:16" ht="25.5">
      <c r="A384" s="11">
        <v>11</v>
      </c>
      <c r="B384" s="12" t="s">
        <v>11</v>
      </c>
      <c r="C384" s="19"/>
      <c r="D384" s="19"/>
      <c r="E384" s="19"/>
      <c r="F384" s="19"/>
      <c r="G384" s="10">
        <f t="shared" si="106"/>
        <v>0</v>
      </c>
      <c r="H384" s="75"/>
      <c r="I384" s="51" t="str">
        <f t="shared" si="107"/>
        <v/>
      </c>
      <c r="J384" s="4"/>
      <c r="K384" s="40" t="str">
        <f t="shared" si="108"/>
        <v>Lançar Preço Coluna (A) Faixa 1</v>
      </c>
      <c r="L384" s="40" t="str">
        <f t="shared" si="109"/>
        <v>Lançar Preço Coluna (B) Faixa 1</v>
      </c>
      <c r="M384" s="40" t="str">
        <f t="shared" si="110"/>
        <v>Lançar Preço Coluna (C) Faixa 1</v>
      </c>
      <c r="N384" s="40" t="str">
        <f t="shared" si="111"/>
        <v>Lançar Preço Coluna (D) Faixa 1</v>
      </c>
      <c r="O384" s="33"/>
      <c r="P384" s="31" t="str">
        <f>IF(F384&lt;&gt;"",IF(I384=TRUE,"Preços OK na Faixa 11","ERRO Preços na Faixa 11"),"Lançar Preços na Faixa 11")</f>
        <v>Lançar Preços na Faixa 11</v>
      </c>
    </row>
    <row r="385" spans="1:19" ht="25.5">
      <c r="A385" s="11">
        <v>12</v>
      </c>
      <c r="B385" s="12" t="s">
        <v>12</v>
      </c>
      <c r="C385" s="19"/>
      <c r="D385" s="19"/>
      <c r="E385" s="19"/>
      <c r="F385" s="19"/>
      <c r="G385" s="10">
        <f t="shared" si="106"/>
        <v>0</v>
      </c>
      <c r="H385" s="75"/>
      <c r="I385" s="51" t="str">
        <f t="shared" si="107"/>
        <v/>
      </c>
      <c r="J385" s="4"/>
      <c r="K385" s="40" t="str">
        <f t="shared" si="108"/>
        <v>Lançar Preço Coluna (A) Faixa 1</v>
      </c>
      <c r="L385" s="40" t="str">
        <f t="shared" si="109"/>
        <v>Lançar Preço Coluna (B) Faixa 1</v>
      </c>
      <c r="M385" s="40" t="str">
        <f t="shared" si="110"/>
        <v>Lançar Preço Coluna (C) Faixa 1</v>
      </c>
      <c r="N385" s="40" t="str">
        <f t="shared" si="111"/>
        <v>Lançar Preço Coluna (D) Faixa 1</v>
      </c>
      <c r="O385" s="33"/>
      <c r="P385" s="36" t="str">
        <f>IF(F385&lt;&gt;"",IF(I385=TRUE,"Preços OK na Faixa 12","ERRO Preços na Faixa 12"),"Lançar Preços na Faixa 12")</f>
        <v>Lançar Preços na Faixa 12</v>
      </c>
    </row>
    <row r="386" spans="1:19" ht="26.25" thickBot="1">
      <c r="A386" s="46">
        <v>13</v>
      </c>
      <c r="B386" s="47" t="s">
        <v>13</v>
      </c>
      <c r="C386" s="48"/>
      <c r="D386" s="48"/>
      <c r="E386" s="48"/>
      <c r="F386" s="48"/>
      <c r="G386" s="49">
        <f t="shared" si="106"/>
        <v>0</v>
      </c>
      <c r="H386" s="75">
        <f>SUM(G374:G386)</f>
        <v>0</v>
      </c>
      <c r="I386" s="51" t="str">
        <f t="shared" si="107"/>
        <v/>
      </c>
      <c r="J386" s="4"/>
      <c r="K386" s="40" t="str">
        <f t="shared" si="108"/>
        <v>Lançar Preço Coluna (A) Faixa 1</v>
      </c>
      <c r="L386" s="40" t="str">
        <f t="shared" si="109"/>
        <v>Lançar Preço Coluna (B) Faixa 1</v>
      </c>
      <c r="M386" s="40" t="str">
        <f t="shared" si="110"/>
        <v>Lançar Preço Coluna (C) Faixa 1</v>
      </c>
      <c r="N386" s="40" t="str">
        <f t="shared" si="111"/>
        <v>Lançar Preço Coluna (D) Faixa 1</v>
      </c>
      <c r="O386" s="39"/>
      <c r="P386" s="36" t="str">
        <f>IF(F386&lt;&gt;"",IF(I386=TRUE,"Preços OK na Faixa 13","ERRO Preços na Faixa 13"),"Lançar Preços na Faixa 13")</f>
        <v>Lançar Preços na Faixa 13</v>
      </c>
    </row>
    <row r="387" spans="1:19" ht="21.75" customHeight="1">
      <c r="A387" s="37"/>
      <c r="B387" s="37"/>
      <c r="G387" s="17"/>
      <c r="H387" s="75"/>
      <c r="J387" s="34"/>
      <c r="K387" s="35"/>
      <c r="L387" s="35"/>
      <c r="M387" s="35"/>
      <c r="N387" s="35"/>
      <c r="O387" s="35"/>
      <c r="P387" s="35"/>
      <c r="Q387" s="38"/>
      <c r="R387" s="38"/>
      <c r="S387" s="38"/>
    </row>
    <row r="388" spans="1:19" ht="88.5" customHeight="1">
      <c r="A388" s="159" t="s">
        <v>94</v>
      </c>
      <c r="B388" s="159"/>
      <c r="C388" s="159"/>
      <c r="D388" s="159"/>
      <c r="E388" s="159"/>
      <c r="F388" s="159"/>
      <c r="G388" s="159"/>
      <c r="H388" s="55"/>
      <c r="L388" s="1"/>
    </row>
    <row r="389" spans="1:19" ht="21.75" customHeight="1" thickBot="1">
      <c r="A389" s="6"/>
      <c r="B389" s="4"/>
      <c r="C389" s="4"/>
      <c r="D389" s="4"/>
      <c r="E389" s="4"/>
      <c r="F389" s="4"/>
      <c r="G389" s="4"/>
      <c r="H389" s="74"/>
      <c r="I389" s="51"/>
      <c r="J389" s="4"/>
      <c r="L389" s="1"/>
    </row>
    <row r="390" spans="1:19" s="63" customFormat="1" ht="30.75" customHeight="1" thickBot="1">
      <c r="A390" s="152" t="s">
        <v>33</v>
      </c>
      <c r="B390" s="153"/>
      <c r="C390" s="153"/>
      <c r="D390" s="153"/>
      <c r="E390" s="154"/>
      <c r="F390" s="154"/>
      <c r="G390" s="155"/>
      <c r="H390" s="58"/>
      <c r="I390" s="59"/>
      <c r="J390" s="60"/>
      <c r="K390" s="145" t="s">
        <v>50</v>
      </c>
      <c r="L390" s="145"/>
      <c r="M390" s="145"/>
      <c r="N390" s="145"/>
      <c r="O390" s="61"/>
      <c r="P390" s="147" t="s">
        <v>51</v>
      </c>
    </row>
    <row r="391" spans="1:19" ht="39.75" customHeight="1" thickBot="1">
      <c r="A391" s="156" t="s">
        <v>92</v>
      </c>
      <c r="B391" s="157"/>
      <c r="C391" s="157"/>
      <c r="D391" s="157"/>
      <c r="E391" s="157"/>
      <c r="F391" s="157"/>
      <c r="G391" s="158"/>
      <c r="H391" s="53"/>
      <c r="I391" s="51"/>
      <c r="J391" s="4"/>
      <c r="K391" s="145"/>
      <c r="L391" s="145"/>
      <c r="M391" s="145"/>
      <c r="N391" s="145"/>
      <c r="O391" s="18"/>
      <c r="P391" s="147"/>
    </row>
    <row r="392" spans="1:19" ht="13.5" customHeight="1" thickBot="1">
      <c r="A392" s="127" t="s">
        <v>37</v>
      </c>
      <c r="B392" s="127" t="s">
        <v>36</v>
      </c>
      <c r="C392" s="130" t="s">
        <v>45</v>
      </c>
      <c r="D392" s="131"/>
      <c r="E392" s="131"/>
      <c r="F392" s="132"/>
      <c r="G392" s="133" t="s">
        <v>89</v>
      </c>
      <c r="H392" s="54"/>
      <c r="I392" s="51"/>
      <c r="J392" s="4"/>
      <c r="K392" s="145"/>
      <c r="L392" s="145"/>
      <c r="M392" s="145"/>
      <c r="N392" s="145"/>
      <c r="O392" s="18"/>
      <c r="P392" s="147"/>
    </row>
    <row r="393" spans="1:19" ht="13.5" customHeight="1" thickBot="1">
      <c r="A393" s="128"/>
      <c r="B393" s="128"/>
      <c r="C393" s="21" t="s">
        <v>41</v>
      </c>
      <c r="D393" s="20" t="s">
        <v>42</v>
      </c>
      <c r="E393" s="20" t="s">
        <v>43</v>
      </c>
      <c r="F393" s="20" t="s">
        <v>44</v>
      </c>
      <c r="G393" s="134"/>
      <c r="H393" s="54"/>
      <c r="I393" s="51"/>
      <c r="J393" s="4"/>
      <c r="K393" s="145"/>
      <c r="L393" s="145"/>
      <c r="M393" s="145"/>
      <c r="N393" s="145"/>
      <c r="O393" s="18"/>
      <c r="P393" s="147"/>
    </row>
    <row r="394" spans="1:19" ht="39" customHeight="1" thickBot="1">
      <c r="A394" s="129"/>
      <c r="B394" s="129"/>
      <c r="C394" s="43" t="s">
        <v>87</v>
      </c>
      <c r="D394" s="44" t="s">
        <v>47</v>
      </c>
      <c r="E394" s="44" t="s">
        <v>88</v>
      </c>
      <c r="F394" s="44" t="s">
        <v>49</v>
      </c>
      <c r="G394" s="135"/>
      <c r="H394" s="54"/>
      <c r="I394" s="51"/>
      <c r="J394" s="4"/>
      <c r="K394" s="146"/>
      <c r="L394" s="146"/>
      <c r="M394" s="146"/>
      <c r="N394" s="146"/>
      <c r="O394" s="32"/>
      <c r="P394" s="148"/>
    </row>
    <row r="395" spans="1:19" ht="25.5">
      <c r="A395" s="22">
        <v>1</v>
      </c>
      <c r="B395" s="26" t="s">
        <v>1</v>
      </c>
      <c r="C395" s="25"/>
      <c r="D395" s="19"/>
      <c r="E395" s="19"/>
      <c r="F395" s="19"/>
      <c r="G395" s="10">
        <f t="shared" ref="G395:G407" si="112">SUM(C395:D395)</f>
        <v>0</v>
      </c>
      <c r="H395" s="75"/>
      <c r="I395" s="51" t="str">
        <f t="shared" ref="I395:I407" si="113">IF(C395&lt;&gt;0,AND(D395&lt;C395,E395&lt;D395,F395&lt;E395),"")</f>
        <v/>
      </c>
      <c r="J395" s="4"/>
      <c r="K395" s="33" t="str">
        <f>IF(C395&lt;&gt;0,"Preço OK Coluna (A) Faixa 1","Lançar Preço Coluna (A) Faixa 1")</f>
        <v>Lançar Preço Coluna (A) Faixa 1</v>
      </c>
      <c r="L395" s="33" t="str">
        <f>IF(D395&lt;&gt;0,"Preço OK Coluna (B) Faixa 1","Lançar Preço Coluna (B) Faixa 1")</f>
        <v>Lançar Preço Coluna (B) Faixa 1</v>
      </c>
      <c r="M395" s="33" t="str">
        <f>IF(E395&lt;&gt;0,"Preço OK Coluna (C) Faixa 1","Lançar Preço Coluna (C) Faixa 1")</f>
        <v>Lançar Preço Coluna (C) Faixa 1</v>
      </c>
      <c r="N395" s="33" t="str">
        <f>IF(F395&lt;&gt;0,"Preço OK Coluna (D) Faixa 1","Lançar Preço Coluna (D) Faixa 1")</f>
        <v>Lançar Preço Coluna (D) Faixa 1</v>
      </c>
      <c r="O395" s="35"/>
      <c r="P395" s="31" t="str">
        <f>IF(F395&lt;&gt;"",IF(I395=TRUE,"Preços OK na Faixa 1","ERRO Preços na Faixa 1"),"Lançar Preços na Faixa 1")</f>
        <v>Lançar Preços na Faixa 1</v>
      </c>
    </row>
    <row r="396" spans="1:19" ht="25.5">
      <c r="A396" s="23">
        <v>2</v>
      </c>
      <c r="B396" s="27" t="s">
        <v>2</v>
      </c>
      <c r="C396" s="25"/>
      <c r="D396" s="19"/>
      <c r="E396" s="19"/>
      <c r="F396" s="19"/>
      <c r="G396" s="10">
        <f t="shared" si="112"/>
        <v>0</v>
      </c>
      <c r="H396" s="75"/>
      <c r="I396" s="51" t="str">
        <f t="shared" si="113"/>
        <v/>
      </c>
      <c r="J396" s="4"/>
      <c r="K396" s="33" t="str">
        <f>IF(C396&lt;&gt;0,IF(AND(C396&lt;C395),"Preço Ok Coluna (A) Faixa 2","ERRO Preço Coluna (A) Faixa 2"),"Lançar Preço Coluna (A) Faixa 2")</f>
        <v>Lançar Preço Coluna (A) Faixa 2</v>
      </c>
      <c r="L396" s="33" t="str">
        <f>IF(D396&lt;&gt;0,IF(AND(D396&lt;D395),"Preço Ok Coluna (B) Faixa 2","ERRO Preço Coluna (B) Faixa 2"),"Lançar Preço Coluna (B) Faixa 2")</f>
        <v>Lançar Preço Coluna (B) Faixa 2</v>
      </c>
      <c r="M396" s="33" t="str">
        <f>IF(E396&lt;&gt;0,IF(AND(E396&lt;E395),"Preço Ok Coluna (C) Faixa 2","ERRO Preço Coluna (C) Faixa 2"),"Lançar Preço Coluna (C) Faixa 2")</f>
        <v>Lançar Preço Coluna (C) Faixa 2</v>
      </c>
      <c r="N396" s="33" t="str">
        <f>IF(F396&lt;&gt;0,IF(AND(F396&lt;F395),"Preço Ok Coluna (D) Faixa 2","ERRO Preço Coluna (D) Faixa 2"),"Lançar Preço Coluna (D) Faixa 2")</f>
        <v>Lançar Preço Coluna (D) Faixa 2</v>
      </c>
      <c r="O396" s="35"/>
      <c r="P396" s="31" t="str">
        <f>IF(F396&lt;&gt;"",IF(I396=TRUE,"Preços OK na Faixa 2","ERRO Preços na Faixa 2"),"Lançar Preços na Faixa 2")</f>
        <v>Lançar Preços na Faixa 2</v>
      </c>
    </row>
    <row r="397" spans="1:19" ht="25.5">
      <c r="A397" s="23">
        <v>3</v>
      </c>
      <c r="B397" s="27" t="s">
        <v>3</v>
      </c>
      <c r="C397" s="25"/>
      <c r="D397" s="19"/>
      <c r="E397" s="19"/>
      <c r="F397" s="19"/>
      <c r="G397" s="10">
        <f t="shared" si="112"/>
        <v>0</v>
      </c>
      <c r="H397" s="75"/>
      <c r="I397" s="51" t="str">
        <f t="shared" si="113"/>
        <v/>
      </c>
      <c r="J397" s="4"/>
      <c r="K397" s="33" t="str">
        <f>IF(C397&lt;&gt;0,IF(AND(C397&lt;C396),"Preço Ok Coluna (A) Faixa 3","ERRO Preço Coluna (A) Faixa 3"),"Lançar Preço Coluna (A) Faixa 3")</f>
        <v>Lançar Preço Coluna (A) Faixa 3</v>
      </c>
      <c r="L397" s="33" t="str">
        <f>IF(D397&lt;&gt;0,IF(AND(D397&lt;D396),"Preço Ok Coluna (B) Faixa 3","ERRO Preço Coluna (B) Faixa 3"),"Lançar Preço Coluna (B) Faixa 3")</f>
        <v>Lançar Preço Coluna (B) Faixa 3</v>
      </c>
      <c r="M397" s="33" t="str">
        <f>IF(E397&lt;&gt;0,IF(AND(E397&lt;E396),"Preço Ok Coluna (C) Faixa 3","ERRO Preço Coluna (C) Faixa 3"),"Lançar Preço Coluna (C) Faixa3")</f>
        <v>Lançar Preço Coluna (C) Faixa3</v>
      </c>
      <c r="N397" s="33" t="str">
        <f>IF(F397&lt;&gt;0,IF(AND(F397&lt;F396),"Preço Ok Coluna (D) Faixa 3","ERRO Preço Coluna (D) Faixa 3"),"Lançar Preço Coluna (D) Faixa 3")</f>
        <v>Lançar Preço Coluna (D) Faixa 3</v>
      </c>
      <c r="O397" s="35"/>
      <c r="P397" s="31" t="str">
        <f>IF(F397&lt;&gt;"",IF(I397=TRUE,"Preços OK na Faixa 3","ERRO Preços na Faixa 3"),"Lançar Preços na Faixa 3")</f>
        <v>Lançar Preços na Faixa 3</v>
      </c>
    </row>
    <row r="398" spans="1:19" ht="25.5">
      <c r="A398" s="23">
        <v>4</v>
      </c>
      <c r="B398" s="27" t="s">
        <v>4</v>
      </c>
      <c r="C398" s="25"/>
      <c r="D398" s="19"/>
      <c r="E398" s="19"/>
      <c r="F398" s="19"/>
      <c r="G398" s="10">
        <f t="shared" si="112"/>
        <v>0</v>
      </c>
      <c r="H398" s="75"/>
      <c r="I398" s="51" t="str">
        <f t="shared" si="113"/>
        <v/>
      </c>
      <c r="J398" s="4"/>
      <c r="K398" s="33" t="str">
        <f>IF(C398&lt;&gt;0,IF(AND(C398&lt;C397),"Preço Ok Coluna (A) Faixa 4","ERRO Preço Coluna (A) Faixa 4"),"Lançar Preço Coluna (A) Faixa 4")</f>
        <v>Lançar Preço Coluna (A) Faixa 4</v>
      </c>
      <c r="L398" s="33" t="str">
        <f>IF(D398&lt;&gt;0,IF(AND(D398&lt;D397),"Preço Ok Coluna (B) Faixa 4","ERRO Preço Coluna (B) Faixa 4"),"Lançar Preço Coluna (B) Faixa 4")</f>
        <v>Lançar Preço Coluna (B) Faixa 4</v>
      </c>
      <c r="M398" s="33" t="str">
        <f>IF(E398&lt;&gt;0,IF(AND(E398&lt;E397),"Preço Ok Coluna (C) Faixa 4","ERRO Preço Coluna (C) Faixa 4"),"Lançar Preço Coluna (C) Faixa 4")</f>
        <v>Lançar Preço Coluna (C) Faixa 4</v>
      </c>
      <c r="N398" s="33" t="str">
        <f>IF(F398&lt;&gt;0,IF(AND(F398&lt;F397),"Preço Ok Coluna (D) Faixa 4","ERRO Preço Coluna (D) Faixa 4"),"Lançar Preço Coluna (D) Faixa 4")</f>
        <v>Lançar Preço Coluna (D) Faixa 4</v>
      </c>
      <c r="O398" s="35"/>
      <c r="P398" s="31" t="str">
        <f>IF(F398&lt;&gt;"",IF(I398=TRUE,"Preços OK na Faixa 4","ERRO Preços na Faixa 4"),"Lançar Preços na Faixa 4")</f>
        <v>Lançar Preços na Faixa 4</v>
      </c>
    </row>
    <row r="399" spans="1:19" ht="25.5">
      <c r="A399" s="23">
        <v>5</v>
      </c>
      <c r="B399" s="27" t="s">
        <v>5</v>
      </c>
      <c r="C399" s="25"/>
      <c r="D399" s="19"/>
      <c r="E399" s="19"/>
      <c r="F399" s="19"/>
      <c r="G399" s="10">
        <f t="shared" si="112"/>
        <v>0</v>
      </c>
      <c r="H399" s="75"/>
      <c r="I399" s="51" t="str">
        <f t="shared" si="113"/>
        <v/>
      </c>
      <c r="J399" s="4"/>
      <c r="K399" s="33" t="str">
        <f>IF(C399&lt;&gt;0,IF(AND(C399&lt;C398),"Preço Ok Coluna (A) Faixa 5","ERRO Preço Coluna (A) Faixa 5"),"Lançar Preço Coluna (A) Faixa 5")</f>
        <v>Lançar Preço Coluna (A) Faixa 5</v>
      </c>
      <c r="L399" s="33" t="str">
        <f>IF(D399&lt;&gt;0,IF(AND(D399&lt;D398),"Preço Ok Coluna (B) Faixa 5","ERRO Preço Coluna (B) Faixa 5"),"Lançar Preço Coluna (B) Faixa 5")</f>
        <v>Lançar Preço Coluna (B) Faixa 5</v>
      </c>
      <c r="M399" s="33" t="str">
        <f>IF(E399&lt;&gt;0,IF(AND(E399&lt;E398),"Preço Ok Coluna (C) Faixa 5","ERRO Preço Coluna (C) Faixa 5"),"Lançar Preço Coluna (C) Faixa 5")</f>
        <v>Lançar Preço Coluna (C) Faixa 5</v>
      </c>
      <c r="N399" s="33" t="str">
        <f>IF(F399&lt;&gt;0,IF(AND(F399&lt;F398),"Preço Ok Coluna (D) Faixa 5","ERRO Preço Coluna (D) Faixa 5"),"Lançar Preço Coluna (D) Faixa 5")</f>
        <v>Lançar Preço Coluna (D) Faixa 5</v>
      </c>
      <c r="O399" s="35"/>
      <c r="P399" s="31" t="str">
        <f>IF(F399&lt;&gt;"",IF(I399=TRUE,"Preços OK na Faixa 5","ERRO Preços na Faixa 5"),"Lançar Preços na Faixa 5")</f>
        <v>Lançar Preços na Faixa 5</v>
      </c>
    </row>
    <row r="400" spans="1:19" ht="25.5">
      <c r="A400" s="23">
        <v>6</v>
      </c>
      <c r="B400" s="27" t="s">
        <v>6</v>
      </c>
      <c r="C400" s="25"/>
      <c r="D400" s="19"/>
      <c r="E400" s="19"/>
      <c r="F400" s="19"/>
      <c r="G400" s="10">
        <f t="shared" si="112"/>
        <v>0</v>
      </c>
      <c r="H400" s="75"/>
      <c r="I400" s="51" t="str">
        <f t="shared" si="113"/>
        <v/>
      </c>
      <c r="J400" s="4"/>
      <c r="K400" s="33" t="str">
        <f>IF(C400&lt;&gt;0,IF(AND(C400&lt;C399),"Preço Ok Coluna (A) Faixa 6","ERRO Preço Coluna (A) Faixa 6"),"Lançar Preço Coluna (A) Faixa 6")</f>
        <v>Lançar Preço Coluna (A) Faixa 6</v>
      </c>
      <c r="L400" s="33" t="str">
        <f>IF(D400&lt;&gt;0,IF(AND(D400&lt;D399),"Preço Ok Coluna (B) Faixa 6","ERRO Preço Coluna (B) Faixa 6"),"Lançar Preço Coluna (B) Faixa 6")</f>
        <v>Lançar Preço Coluna (B) Faixa 6</v>
      </c>
      <c r="M400" s="33" t="str">
        <f>IF(E400&lt;&gt;0,IF(AND(E400&lt;E399),"Preço Ok Coluna (C) Faixa 6","ERRO Preço Coluna (C) Faixa 6"),"Lançar Preço Coluna (C) Faixa 6")</f>
        <v>Lançar Preço Coluna (C) Faixa 6</v>
      </c>
      <c r="N400" s="33" t="str">
        <f>IF(F400&lt;&gt;0,IF(AND(F400&lt;F399),"Preço Ok Coluna (D) Faixa 6","ERRO Preço Coluna (D) Faixa 6"),"Lançar Preço Coluna (D) Faixa 6")</f>
        <v>Lançar Preço Coluna (D) Faixa 6</v>
      </c>
      <c r="O400" s="35"/>
      <c r="P400" s="31" t="str">
        <f>IF(F400&lt;&gt;"",IF(I400=TRUE,"Preços OK na Faixa 6","ERRO Preços na Faixa 6"),"Lançar Preços na Faixa 6")</f>
        <v>Lançar Preços na Faixa 6</v>
      </c>
    </row>
    <row r="401" spans="1:16" ht="25.5">
      <c r="A401" s="23">
        <v>7</v>
      </c>
      <c r="B401" s="27" t="s">
        <v>7</v>
      </c>
      <c r="C401" s="25"/>
      <c r="D401" s="19"/>
      <c r="E401" s="19"/>
      <c r="F401" s="19"/>
      <c r="G401" s="10">
        <f t="shared" si="112"/>
        <v>0</v>
      </c>
      <c r="H401" s="75"/>
      <c r="I401" s="51" t="str">
        <f t="shared" si="113"/>
        <v/>
      </c>
      <c r="J401" s="4"/>
      <c r="K401" s="33" t="str">
        <f>IF(C401&lt;&gt;0,IF(AND(C401&lt;C400),"Preço Ok Coluna (A) Faixa 7","ERRO Preço Coluna (A) Faixa 7"),"Lançar Preço Coluna (A) Faixa 7")</f>
        <v>Lançar Preço Coluna (A) Faixa 7</v>
      </c>
      <c r="L401" s="33" t="str">
        <f>IF(D401&lt;&gt;0,IF(AND(D401&lt;D400),"Preço Ok Coluna (B) Faixa 7","ERRO Preço Coluna (B) Faixa 7"),"Lançar Preço Coluna (B) Faixa 7")</f>
        <v>Lançar Preço Coluna (B) Faixa 7</v>
      </c>
      <c r="M401" s="33" t="str">
        <f>IF(E401&lt;&gt;0,IF(AND(E401&lt;E400),"Preço Ok Coluna (C) Faixa 7","ERRO Preço Coluna (C) Faixa 7"),"Lançar Preço Coluna (C) Faixa 7")</f>
        <v>Lançar Preço Coluna (C) Faixa 7</v>
      </c>
      <c r="N401" s="33" t="str">
        <f>IF(F401&lt;&gt;0,IF(AND(F401&lt;F400),"Preço Ok Coluna (D) Faixa 7","ERRO Preço Coluna (D) Faixa 7"),"Lançar Preço Coluna (D) Faixa 7")</f>
        <v>Lançar Preço Coluna (D) Faixa 7</v>
      </c>
      <c r="O401" s="35"/>
      <c r="P401" s="31" t="str">
        <f>IF(F401&lt;&gt;"",IF(I401=TRUE,"Preços OK na Faixa 7","ERRO Preços na Faixa 7"),"Lançar Preços na Faixa 7")</f>
        <v>Lançar Preços na Faixa 7</v>
      </c>
    </row>
    <row r="402" spans="1:16" ht="25.5">
      <c r="A402" s="23">
        <v>8</v>
      </c>
      <c r="B402" s="27" t="s">
        <v>8</v>
      </c>
      <c r="C402" s="25"/>
      <c r="D402" s="19"/>
      <c r="E402" s="19"/>
      <c r="F402" s="19"/>
      <c r="G402" s="10">
        <f t="shared" si="112"/>
        <v>0</v>
      </c>
      <c r="H402" s="75"/>
      <c r="I402" s="51" t="str">
        <f t="shared" si="113"/>
        <v/>
      </c>
      <c r="J402" s="4"/>
      <c r="K402" s="33" t="str">
        <f>IF(C402&lt;&gt;0,IF(AND(C402&lt;C401),"Preço Ok Coluna (A) Faixa 8","ERRO Preço Coluna (A) Faixa 8"),"Lançar Preço Coluna (A) Faixa 8")</f>
        <v>Lançar Preço Coluna (A) Faixa 8</v>
      </c>
      <c r="L402" s="33" t="str">
        <f>IF(D402&lt;&gt;0,IF(AND(D402&lt;D401),"Preço Ok Coluna (B) Faixa 8","ERRO Preço Coluna (B) Faixa 8"),"Lançar Preço Coluna (B) Faixa 8")</f>
        <v>Lançar Preço Coluna (B) Faixa 8</v>
      </c>
      <c r="M402" s="33" t="str">
        <f>IF(E402&lt;&gt;0,IF(AND(E402&lt;E401),"Preço Ok Coluna (C) Faixa 8","ERRO Preço Coluna (C) Faixa 8"),"Lançar Preço Coluna (C) Faixa 8")</f>
        <v>Lançar Preço Coluna (C) Faixa 8</v>
      </c>
      <c r="N402" s="33" t="str">
        <f>IF(F402&lt;&gt;0,IF(AND(F402&lt;F401),"Preço Ok Coluna (D) Faixa 8","ERRO Preço Coluna (D) Faixa 8"),"Lançar Preço Coluna (D) Faixa 8")</f>
        <v>Lançar Preço Coluna (D) Faixa 8</v>
      </c>
      <c r="O402" s="35"/>
      <c r="P402" s="31" t="str">
        <f>IF(F402&lt;&gt;"",IF(I402=TRUE,"Preços OK na Faixa 8","ERRO Preços na Faixa 8"),"Lançar Preços na Faixa 8")</f>
        <v>Lançar Preços na Faixa 8</v>
      </c>
    </row>
    <row r="403" spans="1:16" ht="25.5">
      <c r="A403" s="23">
        <v>9</v>
      </c>
      <c r="B403" s="27" t="s">
        <v>9</v>
      </c>
      <c r="C403" s="25"/>
      <c r="D403" s="19"/>
      <c r="E403" s="19"/>
      <c r="F403" s="19"/>
      <c r="G403" s="10">
        <f t="shared" si="112"/>
        <v>0</v>
      </c>
      <c r="H403" s="75"/>
      <c r="I403" s="51" t="str">
        <f t="shared" si="113"/>
        <v/>
      </c>
      <c r="J403" s="4"/>
      <c r="K403" s="33" t="str">
        <f>IF(C403&lt;&gt;0,IF(AND(C403&lt;C402),"Preço Ok Coluna (A) Faixa 9","ERRO Preço Coluna (A) Faixa 9"),"Lançar Preço Coluna (A) Faixa 9")</f>
        <v>Lançar Preço Coluna (A) Faixa 9</v>
      </c>
      <c r="L403" s="33" t="str">
        <f>IF(D403&lt;&gt;0,IF(AND(D403&lt;D402),"Preço Ok Coluna (B) Faixa 9","ERRO Preço Coluna (B) Faixa 9"),"Lançar Preço Coluna (B) Faixa 9")</f>
        <v>Lançar Preço Coluna (B) Faixa 9</v>
      </c>
      <c r="M403" s="33" t="str">
        <f>IF(E403&lt;&gt;0,IF(AND(E403&lt;E402),"Preço Ok Coluna (C) Faixa 9","ERRO Preço Coluna (C) Faixa 9"),"Lançar Preço Coluna (C) Faixa 9")</f>
        <v>Lançar Preço Coluna (C) Faixa 9</v>
      </c>
      <c r="N403" s="33" t="str">
        <f>IF(F403&lt;&gt;0,IF(AND(F403&lt;F402),"Preço Ok Coluna (D) Faixa 9","ERRO Preço Coluna (D) Faixa 9"),"Lançar Preço Coluna (D) Faixa 9")</f>
        <v>Lançar Preço Coluna (D) Faixa 9</v>
      </c>
      <c r="O403" s="35"/>
      <c r="P403" s="31" t="str">
        <f>IF(F403&lt;&gt;"",IF(I403=TRUE,"Preços OK na Faixa 9","ERRO Preços na Faixa 9"),"Lançar Preços na Faixa 9")</f>
        <v>Lançar Preços na Faixa 9</v>
      </c>
    </row>
    <row r="404" spans="1:16" ht="25.5">
      <c r="A404" s="23">
        <v>10</v>
      </c>
      <c r="B404" s="27" t="s">
        <v>10</v>
      </c>
      <c r="C404" s="25"/>
      <c r="D404" s="19"/>
      <c r="E404" s="19"/>
      <c r="F404" s="19"/>
      <c r="G404" s="10">
        <f t="shared" si="112"/>
        <v>0</v>
      </c>
      <c r="H404" s="75"/>
      <c r="I404" s="51" t="str">
        <f t="shared" si="113"/>
        <v/>
      </c>
      <c r="J404" s="4"/>
      <c r="K404" s="33" t="str">
        <f>IF(C404&lt;&gt;0,IF(AND(C404&lt;C403),"Preço Ok Coluna (A) Faixa 10","ERRO Preço Coluna (A) Faixa 10"),"Lançar Preço Coluna (A) Faixa 10")</f>
        <v>Lançar Preço Coluna (A) Faixa 10</v>
      </c>
      <c r="L404" s="33" t="str">
        <f>IF(D404&lt;&gt;0,IF(AND(D404&lt;D403),"Preço Ok Coluna (B) Faixa 10","ERRO Preço Coluna (B) Faixa 10"),"Lançar Preço Coluna (B) Faixa 10")</f>
        <v>Lançar Preço Coluna (B) Faixa 10</v>
      </c>
      <c r="M404" s="33" t="str">
        <f>IF(E404&lt;&gt;0,IF(AND(E404&lt;E403),"Preço Ok Coluna (C) Faixa 10","ERRO Preço Coluna (C) Faixa 10"),"Lançar Preço Coluna (C) Faixa 10")</f>
        <v>Lançar Preço Coluna (C) Faixa 10</v>
      </c>
      <c r="N404" s="33" t="str">
        <f>IF(F404&lt;&gt;0,IF(AND(F404&lt;F403),"Preço Ok Coluna (D) Faixa 10","ERRO Preço Coluna (D) Faixa 10"),"Lançar Preço Coluna (D) Faixa 10")</f>
        <v>Lançar Preço Coluna (D) Faixa 10</v>
      </c>
      <c r="O404" s="35"/>
      <c r="P404" s="31" t="str">
        <f>IF(F404&lt;&gt;"",IF(I404=TRUE,"Preços OK na Faixa 10","ERRO Preços na Faixa 10"),"Lançar Preços na Faixa 10")</f>
        <v>Lançar Preços na Faixa 10</v>
      </c>
    </row>
    <row r="405" spans="1:16" ht="25.5">
      <c r="A405" s="23">
        <v>11</v>
      </c>
      <c r="B405" s="27" t="s">
        <v>11</v>
      </c>
      <c r="C405" s="25"/>
      <c r="D405" s="19"/>
      <c r="E405" s="19"/>
      <c r="F405" s="19"/>
      <c r="G405" s="10">
        <f t="shared" si="112"/>
        <v>0</v>
      </c>
      <c r="H405" s="75"/>
      <c r="I405" s="51" t="str">
        <f t="shared" si="113"/>
        <v/>
      </c>
      <c r="J405" s="4"/>
      <c r="K405" s="33" t="str">
        <f>IF(C405&lt;&gt;0,IF(AND(C405&lt;C404),"Preço Ok Coluna (A) Faixa 11","ERRO Preço Coluna (A) Faixa 11"),"Lançar Preço Coluna (A) Faixa 11")</f>
        <v>Lançar Preço Coluna (A) Faixa 11</v>
      </c>
      <c r="L405" s="33" t="str">
        <f>IF(D405&lt;&gt;0,IF(AND(D405&lt;D404),"Preço Ok Coluna (B) Faixa 11","ERRO Preço Coluna (B) Faixa 11"),"Lançar Preço Coluna (B) Faixa 11")</f>
        <v>Lançar Preço Coluna (B) Faixa 11</v>
      </c>
      <c r="M405" s="33" t="str">
        <f>IF(E405&lt;&gt;0,IF(AND(E405&lt;E404),"Preço Ok Coluna (C) Faixa 11","ERRO Preço Coluna (C) Faixa 11"),"Lançar Preço Coluna (C) Faixa 11")</f>
        <v>Lançar Preço Coluna (C) Faixa 11</v>
      </c>
      <c r="N405" s="33" t="str">
        <f>IF(F405&lt;&gt;0,IF(AND(F405&lt;F404),"Preço Ok Coluna (D) Faixa 11","ERRO Preço Coluna (D) Faixa 11"),"Lançar Preço Coluna (D) Faixa 11")</f>
        <v>Lançar Preço Coluna (D) Faixa 11</v>
      </c>
      <c r="O405" s="35"/>
      <c r="P405" s="31" t="str">
        <f>IF(F405&lt;&gt;"",IF(I405=TRUE,"Preços OK na Faixa 11","ERRO Preços na Faixa 11"),"Lançar Preços na Faixa 11")</f>
        <v>Lançar Preços na Faixa 11</v>
      </c>
    </row>
    <row r="406" spans="1:16" ht="25.5">
      <c r="A406" s="23">
        <v>12</v>
      </c>
      <c r="B406" s="27" t="s">
        <v>12</v>
      </c>
      <c r="C406" s="25"/>
      <c r="D406" s="19"/>
      <c r="E406" s="19"/>
      <c r="F406" s="19"/>
      <c r="G406" s="10">
        <f t="shared" si="112"/>
        <v>0</v>
      </c>
      <c r="H406" s="75"/>
      <c r="I406" s="51" t="str">
        <f t="shared" si="113"/>
        <v/>
      </c>
      <c r="J406" s="4"/>
      <c r="K406" s="39" t="str">
        <f>IF(C406&lt;&gt;0,IF(AND(C406&lt;C405),"Preço Ok Coluna (A) Faixa 12","ERRO Preço Coluna (A) Faixa 12"),"Lançar Preço Coluna (A) Faixa 12")</f>
        <v>Lançar Preço Coluna (A) Faixa 12</v>
      </c>
      <c r="L406" s="39" t="str">
        <f>IF(D406&lt;&gt;0,IF(AND(D406&lt;D405),"Preço Ok Coluna (B) Faixa 12","ERRO Preço Coluna (B) Faixa 12"),"Lançar Preço Coluna (B) Faixa 12")</f>
        <v>Lançar Preço Coluna (B) Faixa 12</v>
      </c>
      <c r="M406" s="39" t="str">
        <f>IF(E406&lt;&gt;0,IF(AND(E406&lt;E405),"Preço Ok Coluna (C) Faixa 12","ERRO Preço Coluna (C) Faixa 12"),"Lançar Preço Coluna (C) Faixa 12")</f>
        <v>Lançar Preço Coluna (C) Faixa 12</v>
      </c>
      <c r="N406" s="39" t="str">
        <f>IF(F406&lt;&gt;0,IF(AND(F406&lt;F405),"Preço Ok Coluna (D) Faixa 12","ERRO Preço Coluna (D) Faixa 12"),"Lançar Preço Coluna (D) Faixa 12")</f>
        <v>Lançar Preço Coluna (D) Faixa 12</v>
      </c>
      <c r="O406" s="35"/>
      <c r="P406" s="36" t="str">
        <f>IF(F406&lt;&gt;"",IF(I406=TRUE,"Preços OK na Faixa 12","ERRO Preços na Faixa 12"),"Lançar Preços na Faixa 12")</f>
        <v>Lançar Preços na Faixa 12</v>
      </c>
    </row>
    <row r="407" spans="1:16" ht="26.25" thickBot="1">
      <c r="A407" s="24">
        <v>13</v>
      </c>
      <c r="B407" s="28" t="s">
        <v>13</v>
      </c>
      <c r="C407" s="57"/>
      <c r="D407" s="48"/>
      <c r="E407" s="48"/>
      <c r="F407" s="48"/>
      <c r="G407" s="49">
        <f t="shared" si="112"/>
        <v>0</v>
      </c>
      <c r="H407" s="75">
        <f>SUM(G395:G407)</f>
        <v>0</v>
      </c>
      <c r="I407" s="51" t="str">
        <f t="shared" si="113"/>
        <v/>
      </c>
      <c r="J407" s="4"/>
      <c r="K407" s="39" t="str">
        <f>IF(C407&lt;&gt;0,IF(AND(C407&lt;C406),"Preço Ok Coluna (A) Faixa 13","ERRO Preço Coluna (A) Faixa 13"),"Lançar Preço Coluna (A) Faixa 13")</f>
        <v>Lançar Preço Coluna (A) Faixa 13</v>
      </c>
      <c r="L407" s="39" t="str">
        <f>IF(D407&lt;&gt;0,IF(AND(D407&lt;D406),"Preço Ok Coluna (B) Faixa 12","ERRO Preço Coluna (B) Faixa 12"),"Lançar Preço Coluna (B) Faixa 12")</f>
        <v>Lançar Preço Coluna (B) Faixa 12</v>
      </c>
      <c r="M407" s="39" t="str">
        <f>IF(E407&lt;&gt;0,IF(AND(E407&lt;E406),"Preço Ok Coluna (C) Faixa 12","ERRO Preço Coluna (C) Faixa 12"),"Lançar Preço Coluna (C) Faixa 12")</f>
        <v>Lançar Preço Coluna (C) Faixa 12</v>
      </c>
      <c r="N407" s="39" t="str">
        <f>IF(F407&lt;&gt;0,IF(AND(F407&lt;F406),"Preço Ok Coluna (D) Faixa 12","ERRO Preço Coluna (D) Faixa 12"),"Lançar Preço Coluna (D) Faixa 12")</f>
        <v>Lançar Preço Coluna (D) Faixa 12</v>
      </c>
      <c r="O407" s="39"/>
      <c r="P407" s="36" t="str">
        <f>IF(F407&lt;&gt;"",IF(I407=TRUE,"Preços OK na Faixa 13","ERRO Preços na Faixa 13"),"Lançar Preços na Faixa 13")</f>
        <v>Lançar Preços na Faixa 13</v>
      </c>
    </row>
    <row r="408" spans="1:16" ht="21.75" customHeight="1" thickBot="1">
      <c r="A408" s="6"/>
      <c r="B408" s="4"/>
      <c r="C408" s="4"/>
      <c r="D408" s="4"/>
      <c r="E408" s="4"/>
      <c r="F408" s="4"/>
      <c r="G408" s="4"/>
      <c r="H408" s="74"/>
      <c r="I408" s="51"/>
      <c r="J408" s="4"/>
      <c r="L408" s="1"/>
    </row>
    <row r="409" spans="1:16" s="63" customFormat="1" ht="30.75" customHeight="1" thickBot="1">
      <c r="A409" s="152" t="s">
        <v>34</v>
      </c>
      <c r="B409" s="153"/>
      <c r="C409" s="153"/>
      <c r="D409" s="153"/>
      <c r="E409" s="154"/>
      <c r="F409" s="154"/>
      <c r="G409" s="155"/>
      <c r="H409" s="58"/>
      <c r="I409" s="59"/>
      <c r="J409" s="60"/>
      <c r="K409" s="145" t="s">
        <v>50</v>
      </c>
      <c r="L409" s="145"/>
      <c r="M409" s="145"/>
      <c r="N409" s="145"/>
      <c r="O409" s="61"/>
      <c r="P409" s="147" t="s">
        <v>51</v>
      </c>
    </row>
    <row r="410" spans="1:16" ht="57.95" customHeight="1" thickBot="1">
      <c r="A410" s="156" t="s">
        <v>98</v>
      </c>
      <c r="B410" s="157"/>
      <c r="C410" s="157"/>
      <c r="D410" s="157"/>
      <c r="E410" s="157"/>
      <c r="F410" s="157"/>
      <c r="G410" s="158"/>
      <c r="H410" s="53"/>
      <c r="I410" s="51"/>
      <c r="J410" s="4"/>
      <c r="K410" s="145"/>
      <c r="L410" s="145"/>
      <c r="M410" s="145"/>
      <c r="N410" s="145"/>
      <c r="O410" s="18"/>
      <c r="P410" s="147"/>
    </row>
    <row r="411" spans="1:16" ht="12.75" customHeight="1" thickBot="1">
      <c r="A411" s="127" t="s">
        <v>37</v>
      </c>
      <c r="B411" s="127" t="s">
        <v>36</v>
      </c>
      <c r="C411" s="130" t="s">
        <v>45</v>
      </c>
      <c r="D411" s="131"/>
      <c r="E411" s="131"/>
      <c r="F411" s="132"/>
      <c r="G411" s="133" t="s">
        <v>89</v>
      </c>
      <c r="H411" s="54"/>
      <c r="I411" s="51"/>
      <c r="J411" s="4"/>
      <c r="K411" s="145"/>
      <c r="L411" s="145"/>
      <c r="M411" s="145"/>
      <c r="N411" s="145"/>
      <c r="O411" s="18"/>
      <c r="P411" s="147"/>
    </row>
    <row r="412" spans="1:16" ht="13.5" customHeight="1" thickBot="1">
      <c r="A412" s="128"/>
      <c r="B412" s="128"/>
      <c r="C412" s="21" t="s">
        <v>41</v>
      </c>
      <c r="D412" s="20" t="s">
        <v>42</v>
      </c>
      <c r="E412" s="20" t="s">
        <v>43</v>
      </c>
      <c r="F412" s="20" t="s">
        <v>44</v>
      </c>
      <c r="G412" s="134"/>
      <c r="H412" s="54"/>
      <c r="I412" s="51"/>
      <c r="J412" s="4"/>
      <c r="K412" s="145"/>
      <c r="L412" s="145"/>
      <c r="M412" s="145"/>
      <c r="N412" s="145"/>
      <c r="O412" s="18"/>
      <c r="P412" s="147"/>
    </row>
    <row r="413" spans="1:16" ht="39" customHeight="1" thickBot="1">
      <c r="A413" s="129"/>
      <c r="B413" s="129"/>
      <c r="C413" s="43" t="s">
        <v>87</v>
      </c>
      <c r="D413" s="44" t="s">
        <v>47</v>
      </c>
      <c r="E413" s="44" t="s">
        <v>88</v>
      </c>
      <c r="F413" s="44" t="s">
        <v>49</v>
      </c>
      <c r="G413" s="135"/>
      <c r="H413" s="54"/>
      <c r="I413" s="51"/>
      <c r="J413" s="4"/>
      <c r="K413" s="146"/>
      <c r="L413" s="146"/>
      <c r="M413" s="146"/>
      <c r="N413" s="146"/>
      <c r="O413" s="32"/>
      <c r="P413" s="148"/>
    </row>
    <row r="414" spans="1:16" ht="25.5">
      <c r="A414" s="8">
        <v>1</v>
      </c>
      <c r="B414" s="9" t="s">
        <v>1</v>
      </c>
      <c r="C414" s="19"/>
      <c r="D414" s="19"/>
      <c r="E414" s="19"/>
      <c r="F414" s="19"/>
      <c r="G414" s="10">
        <f>SUM(C414:D414)</f>
        <v>0</v>
      </c>
      <c r="H414" s="75"/>
      <c r="I414" s="51" t="str">
        <f t="shared" ref="I414:I426" si="114">IF(C414&lt;&gt;0,AND(D414&lt;C414,E414&lt;D414,F414&lt;E414),"")</f>
        <v/>
      </c>
      <c r="J414" s="4"/>
      <c r="K414" s="40" t="str">
        <f>IF(C414&lt;&gt;0,IF(AND(C414&lt;C395),"Preço Ok Coluna (A) Faixa 1","ERRO Preço Coluna (A) Faixa 1"),"Lançar Preço Coluna (A) Faixa 1")</f>
        <v>Lançar Preço Coluna (A) Faixa 1</v>
      </c>
      <c r="L414" s="40" t="str">
        <f>IF(D414&lt;&gt;0,IF(AND(D414&lt;D395),"Preço Ok Coluna (B) Faixa 1","ERRO Preço Coluna (B) Faixa 1"),"Lançar Preço Coluna (B) Faixa 1")</f>
        <v>Lançar Preço Coluna (B) Faixa 1</v>
      </c>
      <c r="M414" s="40" t="str">
        <f>IF(E414&lt;&gt;0,IF(AND(E414&lt;E395),"Preço Ok Coluna (C) Faixa 1","ERRO Preço Coluna (C) Faixa 1"),"Lançar Preço Coluna (C) Faixa 1")</f>
        <v>Lançar Preço Coluna (C) Faixa 1</v>
      </c>
      <c r="N414" s="40" t="str">
        <f>IF(F414&lt;&gt;0,IF(AND(F414&lt;F395),"Preço Ok Coluna (D) Faixa 1","ERRO Preço Coluna (D) Faixa 1"),"Lançar Preço Coluna (D) Faixa 1")</f>
        <v>Lançar Preço Coluna (D) Faixa 1</v>
      </c>
      <c r="O414" s="40"/>
      <c r="P414" s="31" t="str">
        <f>IF(F414&lt;&gt;"",IF(I414=TRUE,"Preços OK na Faixa 1","ERRO Preços na Faixa 1"),"Lançar Preços na Faixa 1")</f>
        <v>Lançar Preços na Faixa 1</v>
      </c>
    </row>
    <row r="415" spans="1:16" ht="25.5">
      <c r="A415" s="11">
        <v>2</v>
      </c>
      <c r="B415" s="12" t="s">
        <v>2</v>
      </c>
      <c r="C415" s="19"/>
      <c r="D415" s="19"/>
      <c r="E415" s="19"/>
      <c r="F415" s="19"/>
      <c r="G415" s="10">
        <f t="shared" ref="G415:G426" si="115">SUM(C415:D415)</f>
        <v>0</v>
      </c>
      <c r="H415" s="75"/>
      <c r="I415" s="51" t="str">
        <f t="shared" si="114"/>
        <v/>
      </c>
      <c r="J415" s="4"/>
      <c r="K415" s="40" t="str">
        <f>IF(C415&lt;&gt;0,IF(AND(C415&lt;C396),"Preço Ok Coluna (A) Faixa 1","ERRO Preço Coluna (A) Faixa 1"),"Lançar Preço Coluna (A) Faixa 1")</f>
        <v>Lançar Preço Coluna (A) Faixa 1</v>
      </c>
      <c r="L415" s="40" t="str">
        <f>IF(D415&lt;&gt;0,IF(AND(D415&lt;D396),"Preço Ok Coluna (B) Faixa 1","ERRO Preço Coluna (B) Faixa 1"),"Lançar Preço Coluna (B) Faixa 1")</f>
        <v>Lançar Preço Coluna (B) Faixa 1</v>
      </c>
      <c r="M415" s="40" t="str">
        <f>IF(E415&lt;&gt;0,IF(AND(E415&lt;E396),"Preço Ok Coluna (C) Faixa 1","ERRO Preço Coluna (C) Faixa 1"),"Lançar Preço Coluna (C) Faixa 1")</f>
        <v>Lançar Preço Coluna (C) Faixa 1</v>
      </c>
      <c r="N415" s="40" t="str">
        <f>IF(F415&lt;&gt;0,IF(AND(F415&lt;F396),"Preço Ok Coluna (D) Faixa 1","ERRO Preço Coluna (D) Faixa 1"),"Lançar Preço Coluna (D) Faixa 1")</f>
        <v>Lançar Preço Coluna (D) Faixa 1</v>
      </c>
      <c r="O415" s="33"/>
      <c r="P415" s="31" t="str">
        <f>IF(F415&lt;&gt;"",IF(I415=TRUE,"Preços OK na Faixa 2","ERRO Preços na Faixa 2"),"Lançar Preços na Faixa 2")</f>
        <v>Lançar Preços na Faixa 2</v>
      </c>
    </row>
    <row r="416" spans="1:16" ht="25.5">
      <c r="A416" s="11">
        <v>3</v>
      </c>
      <c r="B416" s="12" t="s">
        <v>3</v>
      </c>
      <c r="C416" s="19"/>
      <c r="D416" s="19"/>
      <c r="E416" s="19"/>
      <c r="F416" s="19"/>
      <c r="G416" s="10">
        <f t="shared" si="115"/>
        <v>0</v>
      </c>
      <c r="H416" s="75"/>
      <c r="I416" s="51" t="str">
        <f t="shared" si="114"/>
        <v/>
      </c>
      <c r="J416" s="4"/>
      <c r="K416" s="40" t="str">
        <f t="shared" ref="K416:K426" si="116">IF(C416&lt;&gt;0,IF(AND(C416&lt;C397),"Preço Ok Coluna (A) Faixa 1","ERRO Preço Coluna (A) Faixa 1"),"Lançar Preço Coluna (A) Faixa 1")</f>
        <v>Lançar Preço Coluna (A) Faixa 1</v>
      </c>
      <c r="L416" s="40" t="str">
        <f t="shared" ref="L416:L426" si="117">IF(D416&lt;&gt;0,IF(AND(D416&lt;D397),"Preço Ok Coluna (B) Faixa 1","ERRO Preço Coluna (B) Faixa 1"),"Lançar Preço Coluna (B) Faixa 1")</f>
        <v>Lançar Preço Coluna (B) Faixa 1</v>
      </c>
      <c r="M416" s="40" t="str">
        <f t="shared" ref="M416:M426" si="118">IF(E416&lt;&gt;0,IF(AND(E416&lt;E397),"Preço Ok Coluna (C) Faixa 1","ERRO Preço Coluna (C) Faixa 1"),"Lançar Preço Coluna (C) Faixa 1")</f>
        <v>Lançar Preço Coluna (C) Faixa 1</v>
      </c>
      <c r="N416" s="40" t="str">
        <f t="shared" ref="N416:N426" si="119">IF(F416&lt;&gt;0,IF(AND(F416&lt;F397),"Preço Ok Coluna (D) Faixa 1","ERRO Preço Coluna (D) Faixa 1"),"Lançar Preço Coluna (D) Faixa 1")</f>
        <v>Lançar Preço Coluna (D) Faixa 1</v>
      </c>
      <c r="O416" s="33"/>
      <c r="P416" s="31" t="str">
        <f>IF(F416&lt;&gt;"",IF(I416=TRUE,"Preços OK na Faixa 3","ERRO Preços na Faixa 3"),"Lançar Preços na Faixa 3")</f>
        <v>Lançar Preços na Faixa 3</v>
      </c>
    </row>
    <row r="417" spans="1:16" ht="25.5">
      <c r="A417" s="11">
        <v>4</v>
      </c>
      <c r="B417" s="12" t="s">
        <v>4</v>
      </c>
      <c r="C417" s="19"/>
      <c r="D417" s="19"/>
      <c r="E417" s="19"/>
      <c r="F417" s="19"/>
      <c r="G417" s="10">
        <f t="shared" si="115"/>
        <v>0</v>
      </c>
      <c r="H417" s="75"/>
      <c r="I417" s="51" t="str">
        <f t="shared" si="114"/>
        <v/>
      </c>
      <c r="J417" s="4"/>
      <c r="K417" s="40" t="str">
        <f t="shared" si="116"/>
        <v>Lançar Preço Coluna (A) Faixa 1</v>
      </c>
      <c r="L417" s="40" t="str">
        <f t="shared" si="117"/>
        <v>Lançar Preço Coluna (B) Faixa 1</v>
      </c>
      <c r="M417" s="40" t="str">
        <f t="shared" si="118"/>
        <v>Lançar Preço Coluna (C) Faixa 1</v>
      </c>
      <c r="N417" s="40" t="str">
        <f t="shared" si="119"/>
        <v>Lançar Preço Coluna (D) Faixa 1</v>
      </c>
      <c r="O417" s="33"/>
      <c r="P417" s="31" t="str">
        <f>IF(F417&lt;&gt;"",IF(I417=TRUE,"Preços OK na Faixa 4","ERRO Preços na Faixa 4"),"Lançar Preços na Faixa 4")</f>
        <v>Lançar Preços na Faixa 4</v>
      </c>
    </row>
    <row r="418" spans="1:16" ht="25.5">
      <c r="A418" s="11">
        <v>5</v>
      </c>
      <c r="B418" s="12" t="s">
        <v>5</v>
      </c>
      <c r="C418" s="19"/>
      <c r="D418" s="19"/>
      <c r="E418" s="19"/>
      <c r="F418" s="19"/>
      <c r="G418" s="10">
        <f t="shared" si="115"/>
        <v>0</v>
      </c>
      <c r="H418" s="75"/>
      <c r="I418" s="51" t="str">
        <f t="shared" si="114"/>
        <v/>
      </c>
      <c r="J418" s="4"/>
      <c r="K418" s="40" t="str">
        <f t="shared" si="116"/>
        <v>Lançar Preço Coluna (A) Faixa 1</v>
      </c>
      <c r="L418" s="40" t="str">
        <f t="shared" si="117"/>
        <v>Lançar Preço Coluna (B) Faixa 1</v>
      </c>
      <c r="M418" s="40" t="str">
        <f t="shared" si="118"/>
        <v>Lançar Preço Coluna (C) Faixa 1</v>
      </c>
      <c r="N418" s="40" t="str">
        <f t="shared" si="119"/>
        <v>Lançar Preço Coluna (D) Faixa 1</v>
      </c>
      <c r="O418" s="33"/>
      <c r="P418" s="31" t="str">
        <f>IF(F418&lt;&gt;"",IF(I418=TRUE,"Preços OK na Faixa 5","ERRO Preços na Faixa 5"),"Lançar Preços na Faixa 5")</f>
        <v>Lançar Preços na Faixa 5</v>
      </c>
    </row>
    <row r="419" spans="1:16" ht="25.5">
      <c r="A419" s="11">
        <v>6</v>
      </c>
      <c r="B419" s="12" t="s">
        <v>6</v>
      </c>
      <c r="C419" s="19"/>
      <c r="D419" s="19"/>
      <c r="E419" s="19"/>
      <c r="F419" s="19"/>
      <c r="G419" s="10">
        <f t="shared" si="115"/>
        <v>0</v>
      </c>
      <c r="H419" s="75"/>
      <c r="I419" s="51" t="str">
        <f t="shared" si="114"/>
        <v/>
      </c>
      <c r="J419" s="4"/>
      <c r="K419" s="40" t="str">
        <f t="shared" si="116"/>
        <v>Lançar Preço Coluna (A) Faixa 1</v>
      </c>
      <c r="L419" s="40" t="str">
        <f t="shared" si="117"/>
        <v>Lançar Preço Coluna (B) Faixa 1</v>
      </c>
      <c r="M419" s="40" t="str">
        <f t="shared" si="118"/>
        <v>Lançar Preço Coluna (C) Faixa 1</v>
      </c>
      <c r="N419" s="40" t="str">
        <f t="shared" si="119"/>
        <v>Lançar Preço Coluna (D) Faixa 1</v>
      </c>
      <c r="O419" s="33"/>
      <c r="P419" s="31" t="str">
        <f>IF(F419&lt;&gt;"",IF(I419=TRUE,"Preços OK na Faixa 6","ERRO Preços na Faixa 6"),"Lançar Preços na Faixa 6")</f>
        <v>Lançar Preços na Faixa 6</v>
      </c>
    </row>
    <row r="420" spans="1:16" ht="25.5">
      <c r="A420" s="11">
        <v>7</v>
      </c>
      <c r="B420" s="12" t="s">
        <v>7</v>
      </c>
      <c r="C420" s="19"/>
      <c r="D420" s="19"/>
      <c r="E420" s="19"/>
      <c r="F420" s="19"/>
      <c r="G420" s="10">
        <f t="shared" si="115"/>
        <v>0</v>
      </c>
      <c r="H420" s="75"/>
      <c r="I420" s="51" t="str">
        <f t="shared" si="114"/>
        <v/>
      </c>
      <c r="J420" s="4"/>
      <c r="K420" s="40" t="str">
        <f t="shared" si="116"/>
        <v>Lançar Preço Coluna (A) Faixa 1</v>
      </c>
      <c r="L420" s="40" t="str">
        <f t="shared" si="117"/>
        <v>Lançar Preço Coluna (B) Faixa 1</v>
      </c>
      <c r="M420" s="40" t="str">
        <f t="shared" si="118"/>
        <v>Lançar Preço Coluna (C) Faixa 1</v>
      </c>
      <c r="N420" s="40" t="str">
        <f t="shared" si="119"/>
        <v>Lançar Preço Coluna (D) Faixa 1</v>
      </c>
      <c r="O420" s="33"/>
      <c r="P420" s="31" t="str">
        <f>IF(F420&lt;&gt;"",IF(I420=TRUE,"Preços OK na Faixa 7","ERRO Preços na Faixa 7"),"Lançar Preços na Faixa 7")</f>
        <v>Lançar Preços na Faixa 7</v>
      </c>
    </row>
    <row r="421" spans="1:16" ht="25.5">
      <c r="A421" s="11">
        <v>8</v>
      </c>
      <c r="B421" s="12" t="s">
        <v>8</v>
      </c>
      <c r="C421" s="19"/>
      <c r="D421" s="19"/>
      <c r="E421" s="19"/>
      <c r="F421" s="19"/>
      <c r="G421" s="10">
        <f t="shared" si="115"/>
        <v>0</v>
      </c>
      <c r="H421" s="75"/>
      <c r="I421" s="51" t="str">
        <f t="shared" si="114"/>
        <v/>
      </c>
      <c r="J421" s="4"/>
      <c r="K421" s="40" t="str">
        <f t="shared" si="116"/>
        <v>Lançar Preço Coluna (A) Faixa 1</v>
      </c>
      <c r="L421" s="40" t="str">
        <f t="shared" si="117"/>
        <v>Lançar Preço Coluna (B) Faixa 1</v>
      </c>
      <c r="M421" s="40" t="str">
        <f t="shared" si="118"/>
        <v>Lançar Preço Coluna (C) Faixa 1</v>
      </c>
      <c r="N421" s="40" t="str">
        <f t="shared" si="119"/>
        <v>Lançar Preço Coluna (D) Faixa 1</v>
      </c>
      <c r="O421" s="33"/>
      <c r="P421" s="31" t="str">
        <f>IF(F421&lt;&gt;"",IF(I421=TRUE,"Preços OK na Faixa 8","ERRO Preços na Faixa 8"),"Lançar Preços na Faixa 8")</f>
        <v>Lançar Preços na Faixa 8</v>
      </c>
    </row>
    <row r="422" spans="1:16" ht="25.5">
      <c r="A422" s="11">
        <v>9</v>
      </c>
      <c r="B422" s="12" t="s">
        <v>9</v>
      </c>
      <c r="C422" s="19"/>
      <c r="D422" s="19"/>
      <c r="E422" s="19"/>
      <c r="F422" s="19"/>
      <c r="G422" s="10">
        <f t="shared" si="115"/>
        <v>0</v>
      </c>
      <c r="H422" s="75"/>
      <c r="I422" s="51" t="str">
        <f t="shared" si="114"/>
        <v/>
      </c>
      <c r="J422" s="4"/>
      <c r="K422" s="40" t="str">
        <f t="shared" si="116"/>
        <v>Lançar Preço Coluna (A) Faixa 1</v>
      </c>
      <c r="L422" s="40" t="str">
        <f t="shared" si="117"/>
        <v>Lançar Preço Coluna (B) Faixa 1</v>
      </c>
      <c r="M422" s="40" t="str">
        <f t="shared" si="118"/>
        <v>Lançar Preço Coluna (C) Faixa 1</v>
      </c>
      <c r="N422" s="40" t="str">
        <f t="shared" si="119"/>
        <v>Lançar Preço Coluna (D) Faixa 1</v>
      </c>
      <c r="O422" s="33"/>
      <c r="P422" s="31" t="str">
        <f>IF(F422&lt;&gt;"",IF(I422=TRUE,"Preços OK na Faixa 9","ERRO Preços na Faixa 9"),"Lançar Preços na Faixa 9")</f>
        <v>Lançar Preços na Faixa 9</v>
      </c>
    </row>
    <row r="423" spans="1:16" ht="25.5">
      <c r="A423" s="11">
        <v>10</v>
      </c>
      <c r="B423" s="12" t="s">
        <v>10</v>
      </c>
      <c r="C423" s="19"/>
      <c r="D423" s="19"/>
      <c r="E423" s="19"/>
      <c r="F423" s="19"/>
      <c r="G423" s="10">
        <f t="shared" si="115"/>
        <v>0</v>
      </c>
      <c r="H423" s="75"/>
      <c r="I423" s="51" t="str">
        <f t="shared" si="114"/>
        <v/>
      </c>
      <c r="J423" s="4"/>
      <c r="K423" s="40" t="str">
        <f t="shared" si="116"/>
        <v>Lançar Preço Coluna (A) Faixa 1</v>
      </c>
      <c r="L423" s="40" t="str">
        <f t="shared" si="117"/>
        <v>Lançar Preço Coluna (B) Faixa 1</v>
      </c>
      <c r="M423" s="40" t="str">
        <f t="shared" si="118"/>
        <v>Lançar Preço Coluna (C) Faixa 1</v>
      </c>
      <c r="N423" s="40" t="str">
        <f t="shared" si="119"/>
        <v>Lançar Preço Coluna (D) Faixa 1</v>
      </c>
      <c r="O423" s="33"/>
      <c r="P423" s="31" t="str">
        <f>IF(F423&lt;&gt;"",IF(I423=TRUE,"Preços OK na Faixa 10","ERRO Preços na Faixa 10"),"Lançar Preços na Faixa 10")</f>
        <v>Lançar Preços na Faixa 10</v>
      </c>
    </row>
    <row r="424" spans="1:16" ht="25.5">
      <c r="A424" s="11">
        <v>11</v>
      </c>
      <c r="B424" s="12" t="s">
        <v>11</v>
      </c>
      <c r="C424" s="19"/>
      <c r="D424" s="19"/>
      <c r="E424" s="19"/>
      <c r="F424" s="19"/>
      <c r="G424" s="10">
        <f t="shared" si="115"/>
        <v>0</v>
      </c>
      <c r="H424" s="75"/>
      <c r="I424" s="51" t="str">
        <f t="shared" si="114"/>
        <v/>
      </c>
      <c r="J424" s="4"/>
      <c r="K424" s="40" t="str">
        <f t="shared" si="116"/>
        <v>Lançar Preço Coluna (A) Faixa 1</v>
      </c>
      <c r="L424" s="40" t="str">
        <f t="shared" si="117"/>
        <v>Lançar Preço Coluna (B) Faixa 1</v>
      </c>
      <c r="M424" s="40" t="str">
        <f t="shared" si="118"/>
        <v>Lançar Preço Coluna (C) Faixa 1</v>
      </c>
      <c r="N424" s="40" t="str">
        <f t="shared" si="119"/>
        <v>Lançar Preço Coluna (D) Faixa 1</v>
      </c>
      <c r="O424" s="33"/>
      <c r="P424" s="31" t="str">
        <f>IF(F424&lt;&gt;"",IF(I424=TRUE,"Preços OK na Faixa 11","ERRO Preços na Faixa 11"),"Lançar Preços na Faixa 11")</f>
        <v>Lançar Preços na Faixa 11</v>
      </c>
    </row>
    <row r="425" spans="1:16" ht="25.5">
      <c r="A425" s="11">
        <v>12</v>
      </c>
      <c r="B425" s="12" t="s">
        <v>12</v>
      </c>
      <c r="C425" s="19"/>
      <c r="D425" s="19"/>
      <c r="E425" s="19"/>
      <c r="F425" s="19"/>
      <c r="G425" s="10">
        <f t="shared" si="115"/>
        <v>0</v>
      </c>
      <c r="H425" s="75"/>
      <c r="I425" s="51" t="str">
        <f t="shared" si="114"/>
        <v/>
      </c>
      <c r="J425" s="4"/>
      <c r="K425" s="40" t="str">
        <f t="shared" si="116"/>
        <v>Lançar Preço Coluna (A) Faixa 1</v>
      </c>
      <c r="L425" s="40" t="str">
        <f t="shared" si="117"/>
        <v>Lançar Preço Coluna (B) Faixa 1</v>
      </c>
      <c r="M425" s="40" t="str">
        <f t="shared" si="118"/>
        <v>Lançar Preço Coluna (C) Faixa 1</v>
      </c>
      <c r="N425" s="40" t="str">
        <f t="shared" si="119"/>
        <v>Lançar Preço Coluna (D) Faixa 1</v>
      </c>
      <c r="O425" s="33"/>
      <c r="P425" s="36" t="str">
        <f>IF(F425&lt;&gt;"",IF(I425=TRUE,"Preços OK na Faixa 12","ERRO Preços na Faixa 12"),"Lançar Preços na Faixa 12")</f>
        <v>Lançar Preços na Faixa 12</v>
      </c>
    </row>
    <row r="426" spans="1:16" ht="26.25" thickBot="1">
      <c r="A426" s="46">
        <v>13</v>
      </c>
      <c r="B426" s="47" t="s">
        <v>13</v>
      </c>
      <c r="C426" s="48"/>
      <c r="D426" s="48"/>
      <c r="E426" s="48"/>
      <c r="F426" s="48"/>
      <c r="G426" s="49">
        <f t="shared" si="115"/>
        <v>0</v>
      </c>
      <c r="H426" s="75">
        <f>SUM(G414:G426)</f>
        <v>0</v>
      </c>
      <c r="I426" s="51" t="str">
        <f t="shared" si="114"/>
        <v/>
      </c>
      <c r="J426" s="4"/>
      <c r="K426" s="40" t="str">
        <f t="shared" si="116"/>
        <v>Lançar Preço Coluna (A) Faixa 1</v>
      </c>
      <c r="L426" s="40" t="str">
        <f t="shared" si="117"/>
        <v>Lançar Preço Coluna (B) Faixa 1</v>
      </c>
      <c r="M426" s="40" t="str">
        <f t="shared" si="118"/>
        <v>Lançar Preço Coluna (C) Faixa 1</v>
      </c>
      <c r="N426" s="40" t="str">
        <f t="shared" si="119"/>
        <v>Lançar Preço Coluna (D) Faixa 1</v>
      </c>
      <c r="O426" s="39"/>
      <c r="P426" s="36" t="str">
        <f>IF(F426&lt;&gt;"",IF(I426=TRUE,"Preços OK na Faixa 13","ERRO Preços na Faixa 13"),"Lançar Preços na Faixa 13")</f>
        <v>Lançar Preços na Faixa 13</v>
      </c>
    </row>
    <row r="427" spans="1:16" ht="21.75" customHeight="1" thickBot="1">
      <c r="A427" s="6"/>
      <c r="B427" s="4"/>
      <c r="C427" s="4"/>
      <c r="D427" s="4"/>
      <c r="E427" s="4"/>
      <c r="F427" s="4"/>
      <c r="G427" s="4"/>
      <c r="H427" s="74"/>
      <c r="I427" s="51"/>
      <c r="J427" s="4"/>
      <c r="L427" s="1"/>
    </row>
    <row r="428" spans="1:16" s="63" customFormat="1" ht="30.75" customHeight="1" thickBot="1">
      <c r="A428" s="152" t="s">
        <v>35</v>
      </c>
      <c r="B428" s="153"/>
      <c r="C428" s="153"/>
      <c r="D428" s="153"/>
      <c r="E428" s="154"/>
      <c r="F428" s="154"/>
      <c r="G428" s="155"/>
      <c r="H428" s="58"/>
      <c r="I428" s="59"/>
      <c r="J428" s="60"/>
      <c r="K428" s="145" t="s">
        <v>50</v>
      </c>
      <c r="L428" s="145"/>
      <c r="M428" s="145"/>
      <c r="N428" s="145"/>
      <c r="O428" s="61"/>
      <c r="P428" s="147" t="s">
        <v>51</v>
      </c>
    </row>
    <row r="429" spans="1:16" ht="59.1" customHeight="1" thickBot="1">
      <c r="A429" s="156" t="s">
        <v>93</v>
      </c>
      <c r="B429" s="157"/>
      <c r="C429" s="157"/>
      <c r="D429" s="157"/>
      <c r="E429" s="157"/>
      <c r="F429" s="157"/>
      <c r="G429" s="158"/>
      <c r="H429" s="53"/>
      <c r="I429" s="51"/>
      <c r="J429" s="4"/>
      <c r="K429" s="145"/>
      <c r="L429" s="145"/>
      <c r="M429" s="145"/>
      <c r="N429" s="145"/>
      <c r="O429" s="18"/>
      <c r="P429" s="147"/>
    </row>
    <row r="430" spans="1:16" ht="12.75" customHeight="1" thickBot="1">
      <c r="A430" s="127" t="s">
        <v>37</v>
      </c>
      <c r="B430" s="127" t="s">
        <v>36</v>
      </c>
      <c r="C430" s="130" t="s">
        <v>45</v>
      </c>
      <c r="D430" s="131"/>
      <c r="E430" s="131"/>
      <c r="F430" s="132"/>
      <c r="G430" s="133" t="s">
        <v>89</v>
      </c>
      <c r="H430" s="54"/>
      <c r="I430" s="51"/>
      <c r="J430" s="4"/>
      <c r="K430" s="145"/>
      <c r="L430" s="145"/>
      <c r="M430" s="145"/>
      <c r="N430" s="145"/>
      <c r="O430" s="18"/>
      <c r="P430" s="147"/>
    </row>
    <row r="431" spans="1:16" ht="13.5" customHeight="1" thickBot="1">
      <c r="A431" s="128"/>
      <c r="B431" s="128"/>
      <c r="C431" s="21" t="s">
        <v>41</v>
      </c>
      <c r="D431" s="20" t="s">
        <v>42</v>
      </c>
      <c r="E431" s="20" t="s">
        <v>43</v>
      </c>
      <c r="F431" s="20" t="s">
        <v>44</v>
      </c>
      <c r="G431" s="134"/>
      <c r="H431" s="54"/>
      <c r="I431" s="51"/>
      <c r="J431" s="4"/>
      <c r="K431" s="145"/>
      <c r="L431" s="145"/>
      <c r="M431" s="145"/>
      <c r="N431" s="145"/>
      <c r="O431" s="18"/>
      <c r="P431" s="147"/>
    </row>
    <row r="432" spans="1:16" ht="39" customHeight="1" thickBot="1">
      <c r="A432" s="129"/>
      <c r="B432" s="129"/>
      <c r="C432" s="43" t="s">
        <v>87</v>
      </c>
      <c r="D432" s="44" t="s">
        <v>47</v>
      </c>
      <c r="E432" s="44" t="s">
        <v>88</v>
      </c>
      <c r="F432" s="44" t="s">
        <v>49</v>
      </c>
      <c r="G432" s="135"/>
      <c r="H432" s="54"/>
      <c r="I432" s="51"/>
      <c r="J432" s="4"/>
      <c r="K432" s="146"/>
      <c r="L432" s="146"/>
      <c r="M432" s="146"/>
      <c r="N432" s="146"/>
      <c r="O432" s="32"/>
      <c r="P432" s="148"/>
    </row>
    <row r="433" spans="1:16" ht="25.5">
      <c r="A433" s="8">
        <v>1</v>
      </c>
      <c r="B433" s="9" t="s">
        <v>1</v>
      </c>
      <c r="C433" s="19"/>
      <c r="D433" s="19"/>
      <c r="E433" s="19"/>
      <c r="F433" s="19"/>
      <c r="G433" s="10">
        <f>SUM(C433:D433)</f>
        <v>0</v>
      </c>
      <c r="H433" s="75"/>
      <c r="I433" s="51" t="str">
        <f t="shared" ref="I433:I445" si="120">IF(C433&lt;&gt;0,AND(D433&lt;C433,E433&lt;D433,F433&lt;E433),"")</f>
        <v/>
      </c>
      <c r="J433" s="4"/>
      <c r="K433" s="40" t="str">
        <f>IF(C433&lt;&gt;0,IF(AND(C433&lt;C414),"Preço Ok Coluna (A) Faixa 1","ERRO Preço Coluna (A) Faixa 1"),"Lançar Preço Coluna (A) Faixa 1")</f>
        <v>Lançar Preço Coluna (A) Faixa 1</v>
      </c>
      <c r="L433" s="40" t="str">
        <f>IF(D433&lt;&gt;0,IF(AND(D433&lt;D414),"Preço Ok Coluna (B) Faixa 1","ERRO Preço Coluna (B) Faixa 1"),"Lançar Preço Coluna (B) Faixa 1")</f>
        <v>Lançar Preço Coluna (B) Faixa 1</v>
      </c>
      <c r="M433" s="40" t="str">
        <f>IF(E433&lt;&gt;0,IF(AND(E433&lt;E414),"Preço Ok Coluna (C) Faixa 1","ERRO Preço Coluna (C) Faixa 1"),"Lançar Preço Coluna (C) Faixa 1")</f>
        <v>Lançar Preço Coluna (C) Faixa 1</v>
      </c>
      <c r="N433" s="40" t="str">
        <f>IF(F433&lt;&gt;0,IF(AND(F433&lt;F414),"Preço Ok Coluna (D) Faixa 1","ERRO Preço Coluna (D) Faixa 1"),"Lançar Preço Coluna (D) Faixa 1")</f>
        <v>Lançar Preço Coluna (D) Faixa 1</v>
      </c>
      <c r="O433" s="40"/>
      <c r="P433" s="31" t="str">
        <f>IF(F433&lt;&gt;"",IF(I433=TRUE,"Preços OK na Faixa 1","ERRO Preços na Faixa 1"),"Lançar Preços na Faixa 1")</f>
        <v>Lançar Preços na Faixa 1</v>
      </c>
    </row>
    <row r="434" spans="1:16" ht="25.5">
      <c r="A434" s="11">
        <v>2</v>
      </c>
      <c r="B434" s="12" t="s">
        <v>2</v>
      </c>
      <c r="C434" s="19"/>
      <c r="D434" s="19"/>
      <c r="E434" s="19"/>
      <c r="F434" s="19"/>
      <c r="G434" s="10">
        <f t="shared" ref="G434:G445" si="121">SUM(C434:D434)</f>
        <v>0</v>
      </c>
      <c r="H434" s="75"/>
      <c r="I434" s="51" t="str">
        <f t="shared" si="120"/>
        <v/>
      </c>
      <c r="J434" s="4"/>
      <c r="K434" s="40" t="str">
        <f>IF(C434&lt;&gt;0,IF(AND(C434&lt;C415),"Preço Ok Coluna (A) Faixa 1","ERRO Preço Coluna (A) Faixa 1"),"Lançar Preço Coluna (A) Faixa 1")</f>
        <v>Lançar Preço Coluna (A) Faixa 1</v>
      </c>
      <c r="L434" s="40" t="str">
        <f>IF(D434&lt;&gt;0,IF(AND(D434&lt;D415),"Preço Ok Coluna (B) Faixa 1","ERRO Preço Coluna (B) Faixa 1"),"Lançar Preço Coluna (B) Faixa 1")</f>
        <v>Lançar Preço Coluna (B) Faixa 1</v>
      </c>
      <c r="M434" s="40" t="str">
        <f>IF(E434&lt;&gt;0,IF(AND(E434&lt;E415),"Preço Ok Coluna (C) Faixa 1","ERRO Preço Coluna (C) Faixa 1"),"Lançar Preço Coluna (C) Faixa 1")</f>
        <v>Lançar Preço Coluna (C) Faixa 1</v>
      </c>
      <c r="N434" s="40" t="str">
        <f>IF(F434&lt;&gt;0,IF(AND(F434&lt;F415),"Preço Ok Coluna (D) Faixa 1","ERRO Preço Coluna (D) Faixa 1"),"Lançar Preço Coluna (D) Faixa 1")</f>
        <v>Lançar Preço Coluna (D) Faixa 1</v>
      </c>
      <c r="O434" s="33"/>
      <c r="P434" s="31" t="str">
        <f>IF(F434&lt;&gt;"",IF(I434=TRUE,"Preços OK na Faixa 2","ERRO Preços na Faixa 2"),"Lançar Preços na Faixa 2")</f>
        <v>Lançar Preços na Faixa 2</v>
      </c>
    </row>
    <row r="435" spans="1:16" ht="25.5">
      <c r="A435" s="11">
        <v>3</v>
      </c>
      <c r="B435" s="12" t="s">
        <v>3</v>
      </c>
      <c r="C435" s="19"/>
      <c r="D435" s="19"/>
      <c r="E435" s="19"/>
      <c r="F435" s="19"/>
      <c r="G435" s="10">
        <f t="shared" si="121"/>
        <v>0</v>
      </c>
      <c r="H435" s="75"/>
      <c r="I435" s="51" t="str">
        <f t="shared" si="120"/>
        <v/>
      </c>
      <c r="J435" s="4"/>
      <c r="K435" s="40" t="str">
        <f t="shared" ref="K435:K445" si="122">IF(C435&lt;&gt;0,IF(AND(C435&lt;C416),"Preço Ok Coluna (A) Faixa 1","ERRO Preço Coluna (A) Faixa 1"),"Lançar Preço Coluna (A) Faixa 1")</f>
        <v>Lançar Preço Coluna (A) Faixa 1</v>
      </c>
      <c r="L435" s="40" t="str">
        <f t="shared" ref="L435:L445" si="123">IF(D435&lt;&gt;0,IF(AND(D435&lt;D416),"Preço Ok Coluna (B) Faixa 1","ERRO Preço Coluna (B) Faixa 1"),"Lançar Preço Coluna (B) Faixa 1")</f>
        <v>Lançar Preço Coluna (B) Faixa 1</v>
      </c>
      <c r="M435" s="40" t="str">
        <f t="shared" ref="M435:M445" si="124">IF(E435&lt;&gt;0,IF(AND(E435&lt;E416),"Preço Ok Coluna (C) Faixa 1","ERRO Preço Coluna (C) Faixa 1"),"Lançar Preço Coluna (C) Faixa 1")</f>
        <v>Lançar Preço Coluna (C) Faixa 1</v>
      </c>
      <c r="N435" s="40" t="str">
        <f t="shared" ref="N435:N445" si="125">IF(F435&lt;&gt;0,IF(AND(F435&lt;F416),"Preço Ok Coluna (D) Faixa 1","ERRO Preço Coluna (D) Faixa 1"),"Lançar Preço Coluna (D) Faixa 1")</f>
        <v>Lançar Preço Coluna (D) Faixa 1</v>
      </c>
      <c r="O435" s="33"/>
      <c r="P435" s="31" t="str">
        <f>IF(F435&lt;&gt;"",IF(I435=TRUE,"Preços OK na Faixa 3","ERRO Preços na Faixa 3"),"Lançar Preços na Faixa 3")</f>
        <v>Lançar Preços na Faixa 3</v>
      </c>
    </row>
    <row r="436" spans="1:16" ht="25.5">
      <c r="A436" s="11">
        <v>4</v>
      </c>
      <c r="B436" s="12" t="s">
        <v>4</v>
      </c>
      <c r="C436" s="19"/>
      <c r="D436" s="19"/>
      <c r="E436" s="19"/>
      <c r="F436" s="19"/>
      <c r="G436" s="10">
        <f t="shared" si="121"/>
        <v>0</v>
      </c>
      <c r="H436" s="75"/>
      <c r="I436" s="51" t="str">
        <f t="shared" si="120"/>
        <v/>
      </c>
      <c r="J436" s="4"/>
      <c r="K436" s="40" t="str">
        <f t="shared" si="122"/>
        <v>Lançar Preço Coluna (A) Faixa 1</v>
      </c>
      <c r="L436" s="40" t="str">
        <f t="shared" si="123"/>
        <v>Lançar Preço Coluna (B) Faixa 1</v>
      </c>
      <c r="M436" s="40" t="str">
        <f t="shared" si="124"/>
        <v>Lançar Preço Coluna (C) Faixa 1</v>
      </c>
      <c r="N436" s="40" t="str">
        <f t="shared" si="125"/>
        <v>Lançar Preço Coluna (D) Faixa 1</v>
      </c>
      <c r="O436" s="33"/>
      <c r="P436" s="31" t="str">
        <f>IF(F436&lt;&gt;"",IF(I436=TRUE,"Preços OK na Faixa 4","ERRO Preços na Faixa 4"),"Lançar Preços na Faixa 4")</f>
        <v>Lançar Preços na Faixa 4</v>
      </c>
    </row>
    <row r="437" spans="1:16" ht="25.5">
      <c r="A437" s="11">
        <v>5</v>
      </c>
      <c r="B437" s="12" t="s">
        <v>5</v>
      </c>
      <c r="C437" s="19"/>
      <c r="D437" s="19"/>
      <c r="E437" s="19"/>
      <c r="F437" s="19"/>
      <c r="G437" s="10">
        <f t="shared" si="121"/>
        <v>0</v>
      </c>
      <c r="H437" s="75"/>
      <c r="I437" s="51" t="str">
        <f t="shared" si="120"/>
        <v/>
      </c>
      <c r="J437" s="4"/>
      <c r="K437" s="40" t="str">
        <f t="shared" si="122"/>
        <v>Lançar Preço Coluna (A) Faixa 1</v>
      </c>
      <c r="L437" s="40" t="str">
        <f t="shared" si="123"/>
        <v>Lançar Preço Coluna (B) Faixa 1</v>
      </c>
      <c r="M437" s="40" t="str">
        <f t="shared" si="124"/>
        <v>Lançar Preço Coluna (C) Faixa 1</v>
      </c>
      <c r="N437" s="40" t="str">
        <f t="shared" si="125"/>
        <v>Lançar Preço Coluna (D) Faixa 1</v>
      </c>
      <c r="O437" s="33"/>
      <c r="P437" s="31" t="str">
        <f>IF(F437&lt;&gt;"",IF(I437=TRUE,"Preços OK na Faixa 5","ERRO Preços na Faixa 5"),"Lançar Preços na Faixa 5")</f>
        <v>Lançar Preços na Faixa 5</v>
      </c>
    </row>
    <row r="438" spans="1:16" ht="25.5">
      <c r="A438" s="11">
        <v>6</v>
      </c>
      <c r="B438" s="12" t="s">
        <v>6</v>
      </c>
      <c r="C438" s="19"/>
      <c r="D438" s="19"/>
      <c r="E438" s="19"/>
      <c r="F438" s="19"/>
      <c r="G438" s="10">
        <f t="shared" si="121"/>
        <v>0</v>
      </c>
      <c r="H438" s="75"/>
      <c r="I438" s="51" t="str">
        <f t="shared" si="120"/>
        <v/>
      </c>
      <c r="J438" s="4"/>
      <c r="K438" s="40" t="str">
        <f t="shared" si="122"/>
        <v>Lançar Preço Coluna (A) Faixa 1</v>
      </c>
      <c r="L438" s="40" t="str">
        <f t="shared" si="123"/>
        <v>Lançar Preço Coluna (B) Faixa 1</v>
      </c>
      <c r="M438" s="40" t="str">
        <f t="shared" si="124"/>
        <v>Lançar Preço Coluna (C) Faixa 1</v>
      </c>
      <c r="N438" s="40" t="str">
        <f t="shared" si="125"/>
        <v>Lançar Preço Coluna (D) Faixa 1</v>
      </c>
      <c r="O438" s="33"/>
      <c r="P438" s="31" t="str">
        <f>IF(F438&lt;&gt;"",IF(I438=TRUE,"Preços OK na Faixa 6","ERRO Preços na Faixa 6"),"Lançar Preços na Faixa 6")</f>
        <v>Lançar Preços na Faixa 6</v>
      </c>
    </row>
    <row r="439" spans="1:16" ht="25.5">
      <c r="A439" s="11">
        <v>7</v>
      </c>
      <c r="B439" s="12" t="s">
        <v>7</v>
      </c>
      <c r="C439" s="19"/>
      <c r="D439" s="19"/>
      <c r="E439" s="19"/>
      <c r="F439" s="19"/>
      <c r="G439" s="10">
        <f t="shared" si="121"/>
        <v>0</v>
      </c>
      <c r="H439" s="75"/>
      <c r="I439" s="51" t="str">
        <f t="shared" si="120"/>
        <v/>
      </c>
      <c r="J439" s="4"/>
      <c r="K439" s="40" t="str">
        <f t="shared" si="122"/>
        <v>Lançar Preço Coluna (A) Faixa 1</v>
      </c>
      <c r="L439" s="40" t="str">
        <f t="shared" si="123"/>
        <v>Lançar Preço Coluna (B) Faixa 1</v>
      </c>
      <c r="M439" s="40" t="str">
        <f t="shared" si="124"/>
        <v>Lançar Preço Coluna (C) Faixa 1</v>
      </c>
      <c r="N439" s="40" t="str">
        <f t="shared" si="125"/>
        <v>Lançar Preço Coluna (D) Faixa 1</v>
      </c>
      <c r="O439" s="33"/>
      <c r="P439" s="31" t="str">
        <f>IF(F439&lt;&gt;"",IF(I439=TRUE,"Preços OK na Faixa 7","ERRO Preços na Faixa 7"),"Lançar Preços na Faixa 7")</f>
        <v>Lançar Preços na Faixa 7</v>
      </c>
    </row>
    <row r="440" spans="1:16" ht="25.5">
      <c r="A440" s="11">
        <v>8</v>
      </c>
      <c r="B440" s="12" t="s">
        <v>8</v>
      </c>
      <c r="C440" s="19"/>
      <c r="D440" s="19"/>
      <c r="E440" s="19"/>
      <c r="F440" s="19"/>
      <c r="G440" s="10">
        <f t="shared" si="121"/>
        <v>0</v>
      </c>
      <c r="H440" s="75"/>
      <c r="I440" s="51" t="str">
        <f t="shared" si="120"/>
        <v/>
      </c>
      <c r="J440" s="4"/>
      <c r="K440" s="40" t="str">
        <f t="shared" si="122"/>
        <v>Lançar Preço Coluna (A) Faixa 1</v>
      </c>
      <c r="L440" s="40" t="str">
        <f t="shared" si="123"/>
        <v>Lançar Preço Coluna (B) Faixa 1</v>
      </c>
      <c r="M440" s="40" t="str">
        <f t="shared" si="124"/>
        <v>Lançar Preço Coluna (C) Faixa 1</v>
      </c>
      <c r="N440" s="40" t="str">
        <f t="shared" si="125"/>
        <v>Lançar Preço Coluna (D) Faixa 1</v>
      </c>
      <c r="O440" s="33"/>
      <c r="P440" s="31" t="str">
        <f>IF(F440&lt;&gt;"",IF(I440=TRUE,"Preços OK na Faixa 8","ERRO Preços na Faixa 8"),"Lançar Preços na Faixa 8")</f>
        <v>Lançar Preços na Faixa 8</v>
      </c>
    </row>
    <row r="441" spans="1:16" ht="25.5">
      <c r="A441" s="11">
        <v>9</v>
      </c>
      <c r="B441" s="12" t="s">
        <v>9</v>
      </c>
      <c r="C441" s="19"/>
      <c r="D441" s="19"/>
      <c r="E441" s="19"/>
      <c r="F441" s="19"/>
      <c r="G441" s="10">
        <f t="shared" si="121"/>
        <v>0</v>
      </c>
      <c r="H441" s="75"/>
      <c r="I441" s="51" t="str">
        <f t="shared" si="120"/>
        <v/>
      </c>
      <c r="J441" s="4"/>
      <c r="K441" s="40" t="str">
        <f t="shared" si="122"/>
        <v>Lançar Preço Coluna (A) Faixa 1</v>
      </c>
      <c r="L441" s="40" t="str">
        <f t="shared" si="123"/>
        <v>Lançar Preço Coluna (B) Faixa 1</v>
      </c>
      <c r="M441" s="40" t="str">
        <f t="shared" si="124"/>
        <v>Lançar Preço Coluna (C) Faixa 1</v>
      </c>
      <c r="N441" s="40" t="str">
        <f t="shared" si="125"/>
        <v>Lançar Preço Coluna (D) Faixa 1</v>
      </c>
      <c r="O441" s="33"/>
      <c r="P441" s="31" t="str">
        <f>IF(F441&lt;&gt;"",IF(I441=TRUE,"Preços OK na Faixa 9","ERRO Preços na Faixa 9"),"Lançar Preços na Faixa 9")</f>
        <v>Lançar Preços na Faixa 9</v>
      </c>
    </row>
    <row r="442" spans="1:16" ht="25.5">
      <c r="A442" s="11">
        <v>10</v>
      </c>
      <c r="B442" s="12" t="s">
        <v>10</v>
      </c>
      <c r="C442" s="19"/>
      <c r="D442" s="19"/>
      <c r="E442" s="19"/>
      <c r="F442" s="19"/>
      <c r="G442" s="10">
        <f t="shared" si="121"/>
        <v>0</v>
      </c>
      <c r="H442" s="75"/>
      <c r="I442" s="51" t="str">
        <f t="shared" si="120"/>
        <v/>
      </c>
      <c r="J442" s="4"/>
      <c r="K442" s="40" t="str">
        <f t="shared" si="122"/>
        <v>Lançar Preço Coluna (A) Faixa 1</v>
      </c>
      <c r="L442" s="40" t="str">
        <f t="shared" si="123"/>
        <v>Lançar Preço Coluna (B) Faixa 1</v>
      </c>
      <c r="M442" s="40" t="str">
        <f t="shared" si="124"/>
        <v>Lançar Preço Coluna (C) Faixa 1</v>
      </c>
      <c r="N442" s="40" t="str">
        <f t="shared" si="125"/>
        <v>Lançar Preço Coluna (D) Faixa 1</v>
      </c>
      <c r="O442" s="33"/>
      <c r="P442" s="31" t="str">
        <f>IF(F442&lt;&gt;"",IF(I442=TRUE,"Preços OK na Faixa 10","ERRO Preços na Faixa 10"),"Lançar Preços na Faixa 10")</f>
        <v>Lançar Preços na Faixa 10</v>
      </c>
    </row>
    <row r="443" spans="1:16" ht="25.5">
      <c r="A443" s="11">
        <v>11</v>
      </c>
      <c r="B443" s="12" t="s">
        <v>11</v>
      </c>
      <c r="C443" s="19"/>
      <c r="D443" s="19"/>
      <c r="E443" s="19"/>
      <c r="F443" s="19"/>
      <c r="G443" s="10">
        <f t="shared" si="121"/>
        <v>0</v>
      </c>
      <c r="H443" s="75"/>
      <c r="I443" s="51" t="str">
        <f t="shared" si="120"/>
        <v/>
      </c>
      <c r="J443" s="4"/>
      <c r="K443" s="40" t="str">
        <f t="shared" si="122"/>
        <v>Lançar Preço Coluna (A) Faixa 1</v>
      </c>
      <c r="L443" s="40" t="str">
        <f t="shared" si="123"/>
        <v>Lançar Preço Coluna (B) Faixa 1</v>
      </c>
      <c r="M443" s="40" t="str">
        <f t="shared" si="124"/>
        <v>Lançar Preço Coluna (C) Faixa 1</v>
      </c>
      <c r="N443" s="40" t="str">
        <f t="shared" si="125"/>
        <v>Lançar Preço Coluna (D) Faixa 1</v>
      </c>
      <c r="O443" s="33"/>
      <c r="P443" s="31" t="str">
        <f>IF(F443&lt;&gt;"",IF(I443=TRUE,"Preços OK na Faixa 11","ERRO Preços na Faixa 11"),"Lançar Preços na Faixa 11")</f>
        <v>Lançar Preços na Faixa 11</v>
      </c>
    </row>
    <row r="444" spans="1:16" ht="25.5">
      <c r="A444" s="11">
        <v>12</v>
      </c>
      <c r="B444" s="12" t="s">
        <v>12</v>
      </c>
      <c r="C444" s="19"/>
      <c r="D444" s="19"/>
      <c r="E444" s="19"/>
      <c r="F444" s="19"/>
      <c r="G444" s="10">
        <f t="shared" si="121"/>
        <v>0</v>
      </c>
      <c r="H444" s="75"/>
      <c r="I444" s="51" t="str">
        <f t="shared" si="120"/>
        <v/>
      </c>
      <c r="J444" s="4"/>
      <c r="K444" s="40" t="str">
        <f t="shared" si="122"/>
        <v>Lançar Preço Coluna (A) Faixa 1</v>
      </c>
      <c r="L444" s="40" t="str">
        <f t="shared" si="123"/>
        <v>Lançar Preço Coluna (B) Faixa 1</v>
      </c>
      <c r="M444" s="40" t="str">
        <f t="shared" si="124"/>
        <v>Lançar Preço Coluna (C) Faixa 1</v>
      </c>
      <c r="N444" s="40" t="str">
        <f t="shared" si="125"/>
        <v>Lançar Preço Coluna (D) Faixa 1</v>
      </c>
      <c r="O444" s="33"/>
      <c r="P444" s="36" t="str">
        <f>IF(F444&lt;&gt;"",IF(I444=TRUE,"Preços OK na Faixa 12","ERRO Preços na Faixa 12"),"Lançar Preços na Faixa 12")</f>
        <v>Lançar Preços na Faixa 12</v>
      </c>
    </row>
    <row r="445" spans="1:16" ht="26.25" thickBot="1">
      <c r="A445" s="46">
        <v>13</v>
      </c>
      <c r="B445" s="47" t="s">
        <v>13</v>
      </c>
      <c r="C445" s="48"/>
      <c r="D445" s="48"/>
      <c r="E445" s="48"/>
      <c r="F445" s="48"/>
      <c r="G445" s="49">
        <f t="shared" si="121"/>
        <v>0</v>
      </c>
      <c r="H445" s="75">
        <f>SUM(G433:G445)</f>
        <v>0</v>
      </c>
      <c r="I445" s="51" t="str">
        <f t="shared" si="120"/>
        <v/>
      </c>
      <c r="J445" s="4"/>
      <c r="K445" s="40" t="str">
        <f t="shared" si="122"/>
        <v>Lançar Preço Coluna (A) Faixa 1</v>
      </c>
      <c r="L445" s="40" t="str">
        <f t="shared" si="123"/>
        <v>Lançar Preço Coluna (B) Faixa 1</v>
      </c>
      <c r="M445" s="40" t="str">
        <f t="shared" si="124"/>
        <v>Lançar Preço Coluna (C) Faixa 1</v>
      </c>
      <c r="N445" s="40" t="str">
        <f t="shared" si="125"/>
        <v>Lançar Preço Coluna (D) Faixa 1</v>
      </c>
      <c r="O445" s="39"/>
      <c r="P445" s="36" t="str">
        <f>IF(F445&lt;&gt;"",IF(I445=TRUE,"Preços OK na Faixa 13","ERRO Preços na Faixa 13"),"Lançar Preços na Faixa 13")</f>
        <v>Lançar Preços na Faixa 13</v>
      </c>
    </row>
    <row r="446" spans="1:16" ht="21.75" customHeight="1" thickBot="1">
      <c r="A446" s="6"/>
      <c r="B446" s="4"/>
      <c r="C446" s="4"/>
      <c r="D446" s="4"/>
      <c r="E446" s="4"/>
      <c r="F446" s="4"/>
      <c r="G446" s="4"/>
      <c r="H446" s="74"/>
      <c r="I446" s="51"/>
      <c r="J446" s="4"/>
      <c r="L446" s="1"/>
    </row>
    <row r="447" spans="1:16" s="63" customFormat="1" ht="30.75" customHeight="1" thickBot="1">
      <c r="A447" s="152" t="s">
        <v>54</v>
      </c>
      <c r="B447" s="153"/>
      <c r="C447" s="153"/>
      <c r="D447" s="153"/>
      <c r="E447" s="154"/>
      <c r="F447" s="154"/>
      <c r="G447" s="155"/>
      <c r="H447" s="58"/>
      <c r="I447" s="59"/>
      <c r="J447" s="60"/>
      <c r="K447" s="145" t="s">
        <v>50</v>
      </c>
      <c r="L447" s="145"/>
      <c r="M447" s="145"/>
      <c r="N447" s="145"/>
      <c r="O447" s="61"/>
      <c r="P447" s="147" t="s">
        <v>51</v>
      </c>
    </row>
    <row r="448" spans="1:16" ht="57" customHeight="1" thickBot="1">
      <c r="A448" s="156" t="s">
        <v>95</v>
      </c>
      <c r="B448" s="157"/>
      <c r="C448" s="157"/>
      <c r="D448" s="157"/>
      <c r="E448" s="157"/>
      <c r="F448" s="157"/>
      <c r="G448" s="158"/>
      <c r="H448" s="53"/>
      <c r="K448" s="145"/>
      <c r="L448" s="145"/>
      <c r="M448" s="145"/>
      <c r="N448" s="145"/>
      <c r="O448" s="18"/>
      <c r="P448" s="147"/>
    </row>
    <row r="449" spans="1:16" ht="13.5" customHeight="1" thickBot="1">
      <c r="A449" s="127" t="s">
        <v>37</v>
      </c>
      <c r="B449" s="127" t="s">
        <v>36</v>
      </c>
      <c r="C449" s="130" t="s">
        <v>45</v>
      </c>
      <c r="D449" s="131"/>
      <c r="E449" s="131"/>
      <c r="F449" s="132"/>
      <c r="G449" s="133" t="s">
        <v>89</v>
      </c>
      <c r="H449" s="54"/>
      <c r="J449" s="1"/>
      <c r="K449" s="145"/>
      <c r="L449" s="145"/>
      <c r="M449" s="145"/>
      <c r="N449" s="145"/>
      <c r="O449" s="18"/>
      <c r="P449" s="147"/>
    </row>
    <row r="450" spans="1:16" ht="13.5" thickBot="1">
      <c r="A450" s="128"/>
      <c r="B450" s="128"/>
      <c r="C450" s="21" t="s">
        <v>41</v>
      </c>
      <c r="D450" s="20" t="s">
        <v>42</v>
      </c>
      <c r="E450" s="20" t="s">
        <v>43</v>
      </c>
      <c r="F450" s="20" t="s">
        <v>44</v>
      </c>
      <c r="G450" s="134"/>
      <c r="H450" s="54"/>
      <c r="K450" s="145"/>
      <c r="L450" s="145"/>
      <c r="M450" s="145"/>
      <c r="N450" s="145"/>
      <c r="O450" s="18"/>
      <c r="P450" s="147"/>
    </row>
    <row r="451" spans="1:16" ht="41.25" thickBot="1">
      <c r="A451" s="129"/>
      <c r="B451" s="129"/>
      <c r="C451" s="43" t="s">
        <v>87</v>
      </c>
      <c r="D451" s="44" t="s">
        <v>47</v>
      </c>
      <c r="E451" s="44" t="s">
        <v>88</v>
      </c>
      <c r="F451" s="44" t="s">
        <v>49</v>
      </c>
      <c r="G451" s="135"/>
      <c r="H451" s="54"/>
      <c r="K451" s="146"/>
      <c r="L451" s="146"/>
      <c r="M451" s="146"/>
      <c r="N451" s="146"/>
      <c r="O451" s="32"/>
      <c r="P451" s="148"/>
    </row>
    <row r="452" spans="1:16" ht="25.5">
      <c r="A452" s="8">
        <v>1</v>
      </c>
      <c r="B452" s="9" t="s">
        <v>1</v>
      </c>
      <c r="C452" s="19"/>
      <c r="D452" s="19"/>
      <c r="E452" s="19"/>
      <c r="F452" s="19"/>
      <c r="G452" s="10">
        <f>SUM(C452:D452)</f>
        <v>0</v>
      </c>
      <c r="H452" s="75"/>
      <c r="I452" s="51" t="str">
        <f t="shared" ref="I452:I464" si="126">IF(C452&lt;&gt;0,AND(D452&lt;C452,E452&lt;D452,F452&lt;E452),"")</f>
        <v/>
      </c>
      <c r="J452" s="4"/>
      <c r="K452" s="40" t="str">
        <f>IF(C452&lt;&gt;0,IF(AND(C452&lt;C433),"Preço Ok Coluna (A) Faixa 1","ERRO Preço Coluna (A) Faixa 1"),"Lançar Preço Coluna (A) Faixa 1")</f>
        <v>Lançar Preço Coluna (A) Faixa 1</v>
      </c>
      <c r="L452" s="40" t="str">
        <f>IF(D452&lt;&gt;0,IF(AND(D452&lt;D433),"Preço Ok Coluna (B) Faixa 1","ERRO Preço Coluna (B) Faixa 1"),"Lançar Preço Coluna (B) Faixa 1")</f>
        <v>Lançar Preço Coluna (B) Faixa 1</v>
      </c>
      <c r="M452" s="40" t="str">
        <f>IF(E452&lt;&gt;0,IF(AND(E452&lt;E433),"Preço Ok Coluna (C) Faixa 1","ERRO Preço Coluna (C) Faixa 1"),"Lançar Preço Coluna (C) Faixa 1")</f>
        <v>Lançar Preço Coluna (C) Faixa 1</v>
      </c>
      <c r="N452" s="40" t="str">
        <f>IF(F452&lt;&gt;0,IF(AND(F452&lt;F433),"Preço Ok Coluna (D) Faixa 1","ERRO Preço Coluna (D) Faixa 1"),"Lançar Preço Coluna (D) Faixa 1")</f>
        <v>Lançar Preço Coluna (D) Faixa 1</v>
      </c>
      <c r="O452" s="40"/>
      <c r="P452" s="31" t="str">
        <f>IF(F452&lt;&gt;"",IF(I452=TRUE,"Preços OK na Faixa 1","ERRO Preços na Faixa 1"),"Lançar Preços na Faixa 1")</f>
        <v>Lançar Preços na Faixa 1</v>
      </c>
    </row>
    <row r="453" spans="1:16" ht="25.5">
      <c r="A453" s="11">
        <v>2</v>
      </c>
      <c r="B453" s="12" t="s">
        <v>2</v>
      </c>
      <c r="C453" s="19"/>
      <c r="D453" s="19"/>
      <c r="E453" s="19"/>
      <c r="F453" s="19"/>
      <c r="G453" s="10">
        <f t="shared" ref="G453:G464" si="127">SUM(C453:D453)</f>
        <v>0</v>
      </c>
      <c r="H453" s="75"/>
      <c r="I453" s="51" t="str">
        <f t="shared" si="126"/>
        <v/>
      </c>
      <c r="J453" s="4"/>
      <c r="K453" s="40" t="str">
        <f>IF(C453&lt;&gt;0,IF(AND(C453&lt;C434),"Preço Ok Coluna (A) Faixa 1","ERRO Preço Coluna (A) Faixa 1"),"Lançar Preço Coluna (A) Faixa 1")</f>
        <v>Lançar Preço Coluna (A) Faixa 1</v>
      </c>
      <c r="L453" s="40" t="str">
        <f>IF(D453&lt;&gt;0,IF(AND(D453&lt;D434),"Preço Ok Coluna (B) Faixa 1","ERRO Preço Coluna (B) Faixa 1"),"Lançar Preço Coluna (B) Faixa 1")</f>
        <v>Lançar Preço Coluna (B) Faixa 1</v>
      </c>
      <c r="M453" s="40" t="str">
        <f>IF(E453&lt;&gt;0,IF(AND(E453&lt;E434),"Preço Ok Coluna (C) Faixa 1","ERRO Preço Coluna (C) Faixa 1"),"Lançar Preço Coluna (C) Faixa 1")</f>
        <v>Lançar Preço Coluna (C) Faixa 1</v>
      </c>
      <c r="N453" s="40" t="str">
        <f>IF(F453&lt;&gt;0,IF(AND(F453&lt;F434),"Preço Ok Coluna (D) Faixa 1","ERRO Preço Coluna (D) Faixa 1"),"Lançar Preço Coluna (D) Faixa 1")</f>
        <v>Lançar Preço Coluna (D) Faixa 1</v>
      </c>
      <c r="O453" s="33"/>
      <c r="P453" s="31" t="str">
        <f>IF(F453&lt;&gt;"",IF(I453=TRUE,"Preços OK na Faixa 2","ERRO Preços na Faixa 2"),"Lançar Preços na Faixa 2")</f>
        <v>Lançar Preços na Faixa 2</v>
      </c>
    </row>
    <row r="454" spans="1:16" ht="25.5">
      <c r="A454" s="11">
        <v>3</v>
      </c>
      <c r="B454" s="12" t="s">
        <v>3</v>
      </c>
      <c r="C454" s="19"/>
      <c r="D454" s="19"/>
      <c r="E454" s="19"/>
      <c r="F454" s="19"/>
      <c r="G454" s="10">
        <f t="shared" si="127"/>
        <v>0</v>
      </c>
      <c r="H454" s="75"/>
      <c r="I454" s="51" t="str">
        <f t="shared" si="126"/>
        <v/>
      </c>
      <c r="J454" s="4"/>
      <c r="K454" s="40" t="str">
        <f t="shared" ref="K454:K464" si="128">IF(C454&lt;&gt;0,IF(AND(C454&lt;C435),"Preço Ok Coluna (A) Faixa 1","ERRO Preço Coluna (A) Faixa 1"),"Lançar Preço Coluna (A) Faixa 1")</f>
        <v>Lançar Preço Coluna (A) Faixa 1</v>
      </c>
      <c r="L454" s="40" t="str">
        <f t="shared" ref="L454:L464" si="129">IF(D454&lt;&gt;0,IF(AND(D454&lt;D435),"Preço Ok Coluna (B) Faixa 1","ERRO Preço Coluna (B) Faixa 1"),"Lançar Preço Coluna (B) Faixa 1")</f>
        <v>Lançar Preço Coluna (B) Faixa 1</v>
      </c>
      <c r="M454" s="40" t="str">
        <f t="shared" ref="M454:M464" si="130">IF(E454&lt;&gt;0,IF(AND(E454&lt;E435),"Preço Ok Coluna (C) Faixa 1","ERRO Preço Coluna (C) Faixa 1"),"Lançar Preço Coluna (C) Faixa 1")</f>
        <v>Lançar Preço Coluna (C) Faixa 1</v>
      </c>
      <c r="N454" s="40" t="str">
        <f t="shared" ref="N454:N464" si="131">IF(F454&lt;&gt;0,IF(AND(F454&lt;F435),"Preço Ok Coluna (D) Faixa 1","ERRO Preço Coluna (D) Faixa 1"),"Lançar Preço Coluna (D) Faixa 1")</f>
        <v>Lançar Preço Coluna (D) Faixa 1</v>
      </c>
      <c r="O454" s="33"/>
      <c r="P454" s="31" t="str">
        <f>IF(F454&lt;&gt;"",IF(I454=TRUE,"Preços OK na Faixa 3","ERRO Preços na Faixa 3"),"Lançar Preços na Faixa 3")</f>
        <v>Lançar Preços na Faixa 3</v>
      </c>
    </row>
    <row r="455" spans="1:16" ht="25.5">
      <c r="A455" s="11">
        <v>4</v>
      </c>
      <c r="B455" s="12" t="s">
        <v>4</v>
      </c>
      <c r="C455" s="19"/>
      <c r="D455" s="19"/>
      <c r="E455" s="19"/>
      <c r="F455" s="19"/>
      <c r="G455" s="10">
        <f t="shared" si="127"/>
        <v>0</v>
      </c>
      <c r="H455" s="75"/>
      <c r="I455" s="51" t="str">
        <f t="shared" si="126"/>
        <v/>
      </c>
      <c r="J455" s="4"/>
      <c r="K455" s="40" t="str">
        <f t="shared" si="128"/>
        <v>Lançar Preço Coluna (A) Faixa 1</v>
      </c>
      <c r="L455" s="40" t="str">
        <f t="shared" si="129"/>
        <v>Lançar Preço Coluna (B) Faixa 1</v>
      </c>
      <c r="M455" s="40" t="str">
        <f t="shared" si="130"/>
        <v>Lançar Preço Coluna (C) Faixa 1</v>
      </c>
      <c r="N455" s="40" t="str">
        <f t="shared" si="131"/>
        <v>Lançar Preço Coluna (D) Faixa 1</v>
      </c>
      <c r="O455" s="33"/>
      <c r="P455" s="31" t="str">
        <f>IF(F455&lt;&gt;"",IF(I455=TRUE,"Preços OK na Faixa 4","ERRO Preços na Faixa 4"),"Lançar Preços na Faixa 4")</f>
        <v>Lançar Preços na Faixa 4</v>
      </c>
    </row>
    <row r="456" spans="1:16" ht="25.5">
      <c r="A456" s="14">
        <v>5</v>
      </c>
      <c r="B456" s="15" t="s">
        <v>5</v>
      </c>
      <c r="C456" s="19"/>
      <c r="D456" s="19"/>
      <c r="E456" s="19"/>
      <c r="F456" s="19"/>
      <c r="G456" s="16">
        <f t="shared" si="127"/>
        <v>0</v>
      </c>
      <c r="H456" s="75"/>
      <c r="I456" s="51" t="str">
        <f t="shared" si="126"/>
        <v/>
      </c>
      <c r="J456" s="4"/>
      <c r="K456" s="40" t="str">
        <f t="shared" si="128"/>
        <v>Lançar Preço Coluna (A) Faixa 1</v>
      </c>
      <c r="L456" s="40" t="str">
        <f t="shared" si="129"/>
        <v>Lançar Preço Coluna (B) Faixa 1</v>
      </c>
      <c r="M456" s="40" t="str">
        <f t="shared" si="130"/>
        <v>Lançar Preço Coluna (C) Faixa 1</v>
      </c>
      <c r="N456" s="40" t="str">
        <f t="shared" si="131"/>
        <v>Lançar Preço Coluna (D) Faixa 1</v>
      </c>
      <c r="O456" s="33"/>
      <c r="P456" s="31" t="str">
        <f>IF(F456&lt;&gt;"",IF(I456=TRUE,"Preços OK na Faixa 5","ERRO Preços na Faixa 5"),"Lançar Preços na Faixa 5")</f>
        <v>Lançar Preços na Faixa 5</v>
      </c>
    </row>
    <row r="457" spans="1:16" ht="25.5">
      <c r="A457" s="11">
        <v>6</v>
      </c>
      <c r="B457" s="12" t="s">
        <v>6</v>
      </c>
      <c r="C457" s="19"/>
      <c r="D457" s="19"/>
      <c r="E457" s="19"/>
      <c r="F457" s="19"/>
      <c r="G457" s="10">
        <f t="shared" si="127"/>
        <v>0</v>
      </c>
      <c r="H457" s="75"/>
      <c r="I457" s="51" t="str">
        <f t="shared" si="126"/>
        <v/>
      </c>
      <c r="J457" s="4"/>
      <c r="K457" s="40" t="str">
        <f t="shared" si="128"/>
        <v>Lançar Preço Coluna (A) Faixa 1</v>
      </c>
      <c r="L457" s="40" t="str">
        <f t="shared" si="129"/>
        <v>Lançar Preço Coluna (B) Faixa 1</v>
      </c>
      <c r="M457" s="40" t="str">
        <f t="shared" si="130"/>
        <v>Lançar Preço Coluna (C) Faixa 1</v>
      </c>
      <c r="N457" s="40" t="str">
        <f t="shared" si="131"/>
        <v>Lançar Preço Coluna (D) Faixa 1</v>
      </c>
      <c r="O457" s="33"/>
      <c r="P457" s="31" t="str">
        <f>IF(F457&lt;&gt;"",IF(I457=TRUE,"Preços OK na Faixa 6","ERRO Preços na Faixa 6"),"Lançar Preços na Faixa 6")</f>
        <v>Lançar Preços na Faixa 6</v>
      </c>
    </row>
    <row r="458" spans="1:16" ht="25.5">
      <c r="A458" s="11">
        <v>7</v>
      </c>
      <c r="B458" s="12" t="s">
        <v>7</v>
      </c>
      <c r="C458" s="19"/>
      <c r="D458" s="19"/>
      <c r="E458" s="19"/>
      <c r="F458" s="19"/>
      <c r="G458" s="10">
        <f t="shared" si="127"/>
        <v>0</v>
      </c>
      <c r="H458" s="75"/>
      <c r="I458" s="51" t="str">
        <f t="shared" si="126"/>
        <v/>
      </c>
      <c r="J458" s="4"/>
      <c r="K458" s="40" t="str">
        <f t="shared" si="128"/>
        <v>Lançar Preço Coluna (A) Faixa 1</v>
      </c>
      <c r="L458" s="40" t="str">
        <f t="shared" si="129"/>
        <v>Lançar Preço Coluna (B) Faixa 1</v>
      </c>
      <c r="M458" s="40" t="str">
        <f t="shared" si="130"/>
        <v>Lançar Preço Coluna (C) Faixa 1</v>
      </c>
      <c r="N458" s="40" t="str">
        <f t="shared" si="131"/>
        <v>Lançar Preço Coluna (D) Faixa 1</v>
      </c>
      <c r="O458" s="33"/>
      <c r="P458" s="31" t="str">
        <f>IF(F458&lt;&gt;"",IF(I458=TRUE,"Preços OK na Faixa 7","ERRO Preços na Faixa 7"),"Lançar Preços na Faixa 7")</f>
        <v>Lançar Preços na Faixa 7</v>
      </c>
    </row>
    <row r="459" spans="1:16" ht="25.5">
      <c r="A459" s="11">
        <v>8</v>
      </c>
      <c r="B459" s="12" t="s">
        <v>8</v>
      </c>
      <c r="C459" s="19"/>
      <c r="D459" s="19"/>
      <c r="E459" s="19"/>
      <c r="F459" s="19"/>
      <c r="G459" s="10">
        <f t="shared" si="127"/>
        <v>0</v>
      </c>
      <c r="H459" s="75"/>
      <c r="I459" s="51" t="str">
        <f t="shared" si="126"/>
        <v/>
      </c>
      <c r="J459" s="4"/>
      <c r="K459" s="40" t="str">
        <f t="shared" si="128"/>
        <v>Lançar Preço Coluna (A) Faixa 1</v>
      </c>
      <c r="L459" s="40" t="str">
        <f t="shared" si="129"/>
        <v>Lançar Preço Coluna (B) Faixa 1</v>
      </c>
      <c r="M459" s="40" t="str">
        <f t="shared" si="130"/>
        <v>Lançar Preço Coluna (C) Faixa 1</v>
      </c>
      <c r="N459" s="40" t="str">
        <f t="shared" si="131"/>
        <v>Lançar Preço Coluna (D) Faixa 1</v>
      </c>
      <c r="O459" s="33"/>
      <c r="P459" s="31" t="str">
        <f>IF(F459&lt;&gt;"",IF(I459=TRUE,"Preços OK na Faixa 8","ERRO Preços na Faixa 8"),"Lançar Preços na Faixa 8")</f>
        <v>Lançar Preços na Faixa 8</v>
      </c>
    </row>
    <row r="460" spans="1:16" ht="25.5">
      <c r="A460" s="11">
        <v>9</v>
      </c>
      <c r="B460" s="12" t="s">
        <v>9</v>
      </c>
      <c r="C460" s="19"/>
      <c r="D460" s="19"/>
      <c r="E460" s="19"/>
      <c r="F460" s="19"/>
      <c r="G460" s="10">
        <f t="shared" si="127"/>
        <v>0</v>
      </c>
      <c r="H460" s="75"/>
      <c r="I460" s="51" t="str">
        <f t="shared" si="126"/>
        <v/>
      </c>
      <c r="J460" s="4"/>
      <c r="K460" s="40" t="str">
        <f t="shared" si="128"/>
        <v>Lançar Preço Coluna (A) Faixa 1</v>
      </c>
      <c r="L460" s="40" t="str">
        <f t="shared" si="129"/>
        <v>Lançar Preço Coluna (B) Faixa 1</v>
      </c>
      <c r="M460" s="40" t="str">
        <f t="shared" si="130"/>
        <v>Lançar Preço Coluna (C) Faixa 1</v>
      </c>
      <c r="N460" s="40" t="str">
        <f t="shared" si="131"/>
        <v>Lançar Preço Coluna (D) Faixa 1</v>
      </c>
      <c r="O460" s="33"/>
      <c r="P460" s="31" t="str">
        <f>IF(F460&lt;&gt;"",IF(I460=TRUE,"Preços OK na Faixa 9","ERRO Preços na Faixa 9"),"Lançar Preços na Faixa 9")</f>
        <v>Lançar Preços na Faixa 9</v>
      </c>
    </row>
    <row r="461" spans="1:16" ht="25.5">
      <c r="A461" s="11">
        <v>10</v>
      </c>
      <c r="B461" s="12" t="s">
        <v>10</v>
      </c>
      <c r="C461" s="19"/>
      <c r="D461" s="19"/>
      <c r="E461" s="19"/>
      <c r="F461" s="19"/>
      <c r="G461" s="10">
        <f t="shared" si="127"/>
        <v>0</v>
      </c>
      <c r="H461" s="75"/>
      <c r="I461" s="51" t="str">
        <f t="shared" si="126"/>
        <v/>
      </c>
      <c r="J461" s="4"/>
      <c r="K461" s="40" t="str">
        <f t="shared" si="128"/>
        <v>Lançar Preço Coluna (A) Faixa 1</v>
      </c>
      <c r="L461" s="40" t="str">
        <f t="shared" si="129"/>
        <v>Lançar Preço Coluna (B) Faixa 1</v>
      </c>
      <c r="M461" s="40" t="str">
        <f t="shared" si="130"/>
        <v>Lançar Preço Coluna (C) Faixa 1</v>
      </c>
      <c r="N461" s="40" t="str">
        <f t="shared" si="131"/>
        <v>Lançar Preço Coluna (D) Faixa 1</v>
      </c>
      <c r="O461" s="33"/>
      <c r="P461" s="31" t="str">
        <f>IF(F461&lt;&gt;"",IF(I461=TRUE,"Preços OK na Faixa 10","ERRO Preços na Faixa 10"),"Lançar Preços na Faixa 10")</f>
        <v>Lançar Preços na Faixa 10</v>
      </c>
    </row>
    <row r="462" spans="1:16" ht="25.5">
      <c r="A462" s="11">
        <v>11</v>
      </c>
      <c r="B462" s="12" t="s">
        <v>11</v>
      </c>
      <c r="C462" s="19"/>
      <c r="D462" s="19"/>
      <c r="E462" s="19"/>
      <c r="F462" s="19"/>
      <c r="G462" s="10">
        <f t="shared" si="127"/>
        <v>0</v>
      </c>
      <c r="H462" s="75"/>
      <c r="I462" s="51" t="str">
        <f t="shared" si="126"/>
        <v/>
      </c>
      <c r="J462" s="4"/>
      <c r="K462" s="40" t="str">
        <f t="shared" si="128"/>
        <v>Lançar Preço Coluna (A) Faixa 1</v>
      </c>
      <c r="L462" s="40" t="str">
        <f t="shared" si="129"/>
        <v>Lançar Preço Coluna (B) Faixa 1</v>
      </c>
      <c r="M462" s="40" t="str">
        <f t="shared" si="130"/>
        <v>Lançar Preço Coluna (C) Faixa 1</v>
      </c>
      <c r="N462" s="40" t="str">
        <f t="shared" si="131"/>
        <v>Lançar Preço Coluna (D) Faixa 1</v>
      </c>
      <c r="O462" s="33"/>
      <c r="P462" s="31" t="str">
        <f>IF(F462&lt;&gt;"",IF(I462=TRUE,"Preços OK na Faixa 11","ERRO Preços na Faixa 11"),"Lançar Preços na Faixa 11")</f>
        <v>Lançar Preços na Faixa 11</v>
      </c>
    </row>
    <row r="463" spans="1:16" ht="25.5">
      <c r="A463" s="11">
        <v>12</v>
      </c>
      <c r="B463" s="12" t="s">
        <v>12</v>
      </c>
      <c r="C463" s="19"/>
      <c r="D463" s="19"/>
      <c r="E463" s="19"/>
      <c r="F463" s="19"/>
      <c r="G463" s="10">
        <f t="shared" si="127"/>
        <v>0</v>
      </c>
      <c r="H463" s="75"/>
      <c r="I463" s="51" t="str">
        <f t="shared" si="126"/>
        <v/>
      </c>
      <c r="J463" s="4"/>
      <c r="K463" s="40" t="str">
        <f t="shared" si="128"/>
        <v>Lançar Preço Coluna (A) Faixa 1</v>
      </c>
      <c r="L463" s="40" t="str">
        <f t="shared" si="129"/>
        <v>Lançar Preço Coluna (B) Faixa 1</v>
      </c>
      <c r="M463" s="40" t="str">
        <f t="shared" si="130"/>
        <v>Lançar Preço Coluna (C) Faixa 1</v>
      </c>
      <c r="N463" s="40" t="str">
        <f t="shared" si="131"/>
        <v>Lançar Preço Coluna (D) Faixa 1</v>
      </c>
      <c r="O463" s="33"/>
      <c r="P463" s="36" t="str">
        <f>IF(F463&lt;&gt;"",IF(I463=TRUE,"Preços OK na Faixa 12","ERRO Preços na Faixa 12"),"Lançar Preços na Faixa 12")</f>
        <v>Lançar Preços na Faixa 12</v>
      </c>
    </row>
    <row r="464" spans="1:16" ht="26.25" thickBot="1">
      <c r="A464" s="46">
        <v>13</v>
      </c>
      <c r="B464" s="47" t="s">
        <v>13</v>
      </c>
      <c r="C464" s="48"/>
      <c r="D464" s="48"/>
      <c r="E464" s="48"/>
      <c r="F464" s="48"/>
      <c r="G464" s="49">
        <f t="shared" si="127"/>
        <v>0</v>
      </c>
      <c r="H464" s="75">
        <f>SUM(G452:G464)</f>
        <v>0</v>
      </c>
      <c r="I464" s="51" t="str">
        <f t="shared" si="126"/>
        <v/>
      </c>
      <c r="J464" s="4"/>
      <c r="K464" s="40" t="str">
        <f t="shared" si="128"/>
        <v>Lançar Preço Coluna (A) Faixa 1</v>
      </c>
      <c r="L464" s="40" t="str">
        <f t="shared" si="129"/>
        <v>Lançar Preço Coluna (B) Faixa 1</v>
      </c>
      <c r="M464" s="40" t="str">
        <f t="shared" si="130"/>
        <v>Lançar Preço Coluna (C) Faixa 1</v>
      </c>
      <c r="N464" s="40" t="str">
        <f t="shared" si="131"/>
        <v>Lançar Preço Coluna (D) Faixa 1</v>
      </c>
      <c r="O464" s="39"/>
      <c r="P464" s="36" t="str">
        <f>IF(F464&lt;&gt;"",IF(I464=TRUE,"Preços OK na Faixa 13","ERRO Preços na Faixa 13"),"Lançar Preços na Faixa 13")</f>
        <v>Lançar Preços na Faixa 13</v>
      </c>
    </row>
    <row r="465" spans="1:16" ht="21.75" customHeight="1" thickBot="1">
      <c r="A465" s="6"/>
      <c r="B465" s="4"/>
      <c r="C465" s="4"/>
      <c r="D465" s="4"/>
      <c r="E465" s="4"/>
      <c r="F465" s="4"/>
      <c r="G465" s="4"/>
      <c r="H465" s="74"/>
      <c r="L465" s="1"/>
    </row>
    <row r="466" spans="1:16" s="63" customFormat="1" ht="30.75" customHeight="1" thickBot="1">
      <c r="A466" s="152" t="s">
        <v>55</v>
      </c>
      <c r="B466" s="153"/>
      <c r="C466" s="153"/>
      <c r="D466" s="153"/>
      <c r="E466" s="154"/>
      <c r="F466" s="154"/>
      <c r="G466" s="155"/>
      <c r="H466" s="58"/>
      <c r="I466" s="62"/>
      <c r="J466" s="64"/>
      <c r="K466" s="145" t="s">
        <v>50</v>
      </c>
      <c r="L466" s="145"/>
      <c r="M466" s="145"/>
      <c r="N466" s="145"/>
      <c r="O466" s="61"/>
      <c r="P466" s="147" t="s">
        <v>51</v>
      </c>
    </row>
    <row r="467" spans="1:16" ht="56.1" customHeight="1" thickBot="1">
      <c r="A467" s="156" t="s">
        <v>96</v>
      </c>
      <c r="B467" s="157"/>
      <c r="C467" s="157"/>
      <c r="D467" s="157"/>
      <c r="E467" s="157"/>
      <c r="F467" s="157"/>
      <c r="G467" s="158"/>
      <c r="H467" s="53"/>
      <c r="K467" s="145"/>
      <c r="L467" s="145"/>
      <c r="M467" s="145"/>
      <c r="N467" s="145"/>
      <c r="O467" s="18"/>
      <c r="P467" s="147"/>
    </row>
    <row r="468" spans="1:16" ht="13.5" customHeight="1" thickBot="1">
      <c r="A468" s="127" t="s">
        <v>37</v>
      </c>
      <c r="B468" s="127" t="s">
        <v>36</v>
      </c>
      <c r="C468" s="130" t="s">
        <v>45</v>
      </c>
      <c r="D468" s="131"/>
      <c r="E468" s="131"/>
      <c r="F468" s="132"/>
      <c r="G468" s="133" t="s">
        <v>89</v>
      </c>
      <c r="H468" s="54"/>
      <c r="K468" s="145"/>
      <c r="L468" s="145"/>
      <c r="M468" s="145"/>
      <c r="N468" s="145"/>
      <c r="O468" s="18"/>
      <c r="P468" s="147"/>
    </row>
    <row r="469" spans="1:16" ht="13.5" thickBot="1">
      <c r="A469" s="128"/>
      <c r="B469" s="128"/>
      <c r="C469" s="21" t="s">
        <v>41</v>
      </c>
      <c r="D469" s="20" t="s">
        <v>42</v>
      </c>
      <c r="E469" s="20" t="s">
        <v>43</v>
      </c>
      <c r="F469" s="20" t="s">
        <v>44</v>
      </c>
      <c r="G469" s="134"/>
      <c r="H469" s="54"/>
      <c r="K469" s="145"/>
      <c r="L469" s="145"/>
      <c r="M469" s="145"/>
      <c r="N469" s="145"/>
      <c r="O469" s="18"/>
      <c r="P469" s="147"/>
    </row>
    <row r="470" spans="1:16" ht="41.25" thickBot="1">
      <c r="A470" s="129"/>
      <c r="B470" s="129"/>
      <c r="C470" s="43" t="s">
        <v>87</v>
      </c>
      <c r="D470" s="44" t="s">
        <v>47</v>
      </c>
      <c r="E470" s="44" t="s">
        <v>88</v>
      </c>
      <c r="F470" s="44" t="s">
        <v>49</v>
      </c>
      <c r="G470" s="135"/>
      <c r="H470" s="54"/>
      <c r="K470" s="146"/>
      <c r="L470" s="146"/>
      <c r="M470" s="146"/>
      <c r="N470" s="146"/>
      <c r="O470" s="32"/>
      <c r="P470" s="148"/>
    </row>
    <row r="471" spans="1:16" ht="25.5">
      <c r="A471" s="8">
        <v>1</v>
      </c>
      <c r="B471" s="9" t="s">
        <v>1</v>
      </c>
      <c r="C471" s="19"/>
      <c r="D471" s="19"/>
      <c r="E471" s="19"/>
      <c r="F471" s="19"/>
      <c r="G471" s="10">
        <f>SUM(C471:D471)</f>
        <v>0</v>
      </c>
      <c r="H471" s="75"/>
      <c r="I471" s="51" t="str">
        <f t="shared" ref="I471:I483" si="132">IF(C471&lt;&gt;0,AND(D471&lt;C471,E471&lt;D471,F471&lt;E471),"")</f>
        <v/>
      </c>
      <c r="J471" s="4"/>
      <c r="K471" s="40" t="str">
        <f>IF(C471&lt;&gt;0,IF(AND(C471&lt;C452),"Preço Ok Coluna (A) Faixa 1","ERRO Preço Coluna (A) Faixa 1"),"Lançar Preço Coluna (A) Faixa 1")</f>
        <v>Lançar Preço Coluna (A) Faixa 1</v>
      </c>
      <c r="L471" s="40" t="str">
        <f>IF(D471&lt;&gt;0,IF(AND(D471&lt;D452),"Preço Ok Coluna (B) Faixa 1","ERRO Preço Coluna (B) Faixa 1"),"Lançar Preço Coluna (B) Faixa 1")</f>
        <v>Lançar Preço Coluna (B) Faixa 1</v>
      </c>
      <c r="M471" s="40" t="str">
        <f>IF(E471&lt;&gt;0,IF(AND(E471&lt;E452),"Preço Ok Coluna (C) Faixa 1","ERRO Preço Coluna (C) Faixa 1"),"Lançar Preço Coluna (C) Faixa 1")</f>
        <v>Lançar Preço Coluna (C) Faixa 1</v>
      </c>
      <c r="N471" s="40" t="str">
        <f>IF(F471&lt;&gt;0,IF(AND(F471&lt;F452),"Preço Ok Coluna (D) Faixa 1","ERRO Preço Coluna (D) Faixa 1"),"Lançar Preço Coluna (D) Faixa 1")</f>
        <v>Lançar Preço Coluna (D) Faixa 1</v>
      </c>
      <c r="O471" s="40"/>
      <c r="P471" s="31" t="str">
        <f>IF(F471&lt;&gt;"",IF(I471=TRUE,"Preços OK na Faixa 1","ERRO Preços na Faixa 1"),"Lançar Preços na Faixa 1")</f>
        <v>Lançar Preços na Faixa 1</v>
      </c>
    </row>
    <row r="472" spans="1:16" ht="25.5">
      <c r="A472" s="11">
        <v>2</v>
      </c>
      <c r="B472" s="12" t="s">
        <v>2</v>
      </c>
      <c r="C472" s="19"/>
      <c r="D472" s="19"/>
      <c r="E472" s="19"/>
      <c r="F472" s="19"/>
      <c r="G472" s="10">
        <f t="shared" ref="G472:G483" si="133">SUM(C472:D472)</f>
        <v>0</v>
      </c>
      <c r="H472" s="75"/>
      <c r="I472" s="51" t="str">
        <f t="shared" si="132"/>
        <v/>
      </c>
      <c r="J472" s="4"/>
      <c r="K472" s="40" t="str">
        <f>IF(C472&lt;&gt;0,IF(AND(C472&lt;C453),"Preço Ok Coluna (A) Faixa 1","ERRO Preço Coluna (A) Faixa 1"),"Lançar Preço Coluna (A) Faixa 1")</f>
        <v>Lançar Preço Coluna (A) Faixa 1</v>
      </c>
      <c r="L472" s="40" t="str">
        <f>IF(D472&lt;&gt;0,IF(AND(D472&lt;D453),"Preço Ok Coluna (B) Faixa 1","ERRO Preço Coluna (B) Faixa 1"),"Lançar Preço Coluna (B) Faixa 1")</f>
        <v>Lançar Preço Coluna (B) Faixa 1</v>
      </c>
      <c r="M472" s="40" t="str">
        <f>IF(E472&lt;&gt;0,IF(AND(E472&lt;E453),"Preço Ok Coluna (C) Faixa 1","ERRO Preço Coluna (C) Faixa 1"),"Lançar Preço Coluna (C) Faixa 1")</f>
        <v>Lançar Preço Coluna (C) Faixa 1</v>
      </c>
      <c r="N472" s="40" t="str">
        <f>IF(F472&lt;&gt;0,IF(AND(F472&lt;F453),"Preço Ok Coluna (D) Faixa 1","ERRO Preço Coluna (D) Faixa 1"),"Lançar Preço Coluna (D) Faixa 1")</f>
        <v>Lançar Preço Coluna (D) Faixa 1</v>
      </c>
      <c r="O472" s="33"/>
      <c r="P472" s="31" t="str">
        <f>IF(F472&lt;&gt;"",IF(I472=TRUE,"Preços OK na Faixa 2","ERRO Preços na Faixa 2"),"Lançar Preços na Faixa 2")</f>
        <v>Lançar Preços na Faixa 2</v>
      </c>
    </row>
    <row r="473" spans="1:16" ht="25.5">
      <c r="A473" s="11">
        <v>3</v>
      </c>
      <c r="B473" s="12" t="s">
        <v>3</v>
      </c>
      <c r="C473" s="19"/>
      <c r="D473" s="19"/>
      <c r="E473" s="19"/>
      <c r="F473" s="19"/>
      <c r="G473" s="10">
        <f t="shared" si="133"/>
        <v>0</v>
      </c>
      <c r="H473" s="75"/>
      <c r="I473" s="51" t="str">
        <f t="shared" si="132"/>
        <v/>
      </c>
      <c r="J473" s="4"/>
      <c r="K473" s="40" t="str">
        <f t="shared" ref="K473:K483" si="134">IF(C473&lt;&gt;0,IF(AND(C473&lt;C454),"Preço Ok Coluna (A) Faixa 1","ERRO Preço Coluna (A) Faixa 1"),"Lançar Preço Coluna (A) Faixa 1")</f>
        <v>Lançar Preço Coluna (A) Faixa 1</v>
      </c>
      <c r="L473" s="40" t="str">
        <f t="shared" ref="L473:L483" si="135">IF(D473&lt;&gt;0,IF(AND(D473&lt;D454),"Preço Ok Coluna (B) Faixa 1","ERRO Preço Coluna (B) Faixa 1"),"Lançar Preço Coluna (B) Faixa 1")</f>
        <v>Lançar Preço Coluna (B) Faixa 1</v>
      </c>
      <c r="M473" s="40" t="str">
        <f t="shared" ref="M473:M483" si="136">IF(E473&lt;&gt;0,IF(AND(E473&lt;E454),"Preço Ok Coluna (C) Faixa 1","ERRO Preço Coluna (C) Faixa 1"),"Lançar Preço Coluna (C) Faixa 1")</f>
        <v>Lançar Preço Coluna (C) Faixa 1</v>
      </c>
      <c r="N473" s="40" t="str">
        <f t="shared" ref="N473:N483" si="137">IF(F473&lt;&gt;0,IF(AND(F473&lt;F454),"Preço Ok Coluna (D) Faixa 1","ERRO Preço Coluna (D) Faixa 1"),"Lançar Preço Coluna (D) Faixa 1")</f>
        <v>Lançar Preço Coluna (D) Faixa 1</v>
      </c>
      <c r="O473" s="33"/>
      <c r="P473" s="31" t="str">
        <f>IF(F473&lt;&gt;"",IF(I473=TRUE,"Preços OK na Faixa 3","ERRO Preços na Faixa 3"),"Lançar Preços na Faixa 3")</f>
        <v>Lançar Preços na Faixa 3</v>
      </c>
    </row>
    <row r="474" spans="1:16" ht="25.5">
      <c r="A474" s="11">
        <v>4</v>
      </c>
      <c r="B474" s="12" t="s">
        <v>4</v>
      </c>
      <c r="C474" s="19"/>
      <c r="D474" s="19"/>
      <c r="E474" s="19"/>
      <c r="F474" s="19"/>
      <c r="G474" s="10">
        <f t="shared" si="133"/>
        <v>0</v>
      </c>
      <c r="H474" s="75"/>
      <c r="I474" s="51" t="str">
        <f t="shared" si="132"/>
        <v/>
      </c>
      <c r="J474" s="4"/>
      <c r="K474" s="40" t="str">
        <f t="shared" si="134"/>
        <v>Lançar Preço Coluna (A) Faixa 1</v>
      </c>
      <c r="L474" s="40" t="str">
        <f t="shared" si="135"/>
        <v>Lançar Preço Coluna (B) Faixa 1</v>
      </c>
      <c r="M474" s="40" t="str">
        <f t="shared" si="136"/>
        <v>Lançar Preço Coluna (C) Faixa 1</v>
      </c>
      <c r="N474" s="40" t="str">
        <f t="shared" si="137"/>
        <v>Lançar Preço Coluna (D) Faixa 1</v>
      </c>
      <c r="O474" s="33"/>
      <c r="P474" s="31" t="str">
        <f>IF(F474&lt;&gt;"",IF(I474=TRUE,"Preços OK na Faixa 4","ERRO Preços na Faixa 4"),"Lançar Preços na Faixa 4")</f>
        <v>Lançar Preços na Faixa 4</v>
      </c>
    </row>
    <row r="475" spans="1:16" ht="25.5">
      <c r="A475" s="11">
        <v>5</v>
      </c>
      <c r="B475" s="12" t="s">
        <v>5</v>
      </c>
      <c r="C475" s="19"/>
      <c r="D475" s="19"/>
      <c r="E475" s="19"/>
      <c r="F475" s="19"/>
      <c r="G475" s="10">
        <f t="shared" si="133"/>
        <v>0</v>
      </c>
      <c r="H475" s="75"/>
      <c r="I475" s="51" t="str">
        <f t="shared" si="132"/>
        <v/>
      </c>
      <c r="J475" s="4"/>
      <c r="K475" s="40" t="str">
        <f t="shared" si="134"/>
        <v>Lançar Preço Coluna (A) Faixa 1</v>
      </c>
      <c r="L475" s="40" t="str">
        <f t="shared" si="135"/>
        <v>Lançar Preço Coluna (B) Faixa 1</v>
      </c>
      <c r="M475" s="40" t="str">
        <f t="shared" si="136"/>
        <v>Lançar Preço Coluna (C) Faixa 1</v>
      </c>
      <c r="N475" s="40" t="str">
        <f t="shared" si="137"/>
        <v>Lançar Preço Coluna (D) Faixa 1</v>
      </c>
      <c r="O475" s="33"/>
      <c r="P475" s="31" t="str">
        <f>IF(F475&lt;&gt;"",IF(I475=TRUE,"Preços OK na Faixa 5","ERRO Preços na Faixa 5"),"Lançar Preços na Faixa 5")</f>
        <v>Lançar Preços na Faixa 5</v>
      </c>
    </row>
    <row r="476" spans="1:16" ht="25.5">
      <c r="A476" s="11">
        <v>6</v>
      </c>
      <c r="B476" s="12" t="s">
        <v>6</v>
      </c>
      <c r="C476" s="19"/>
      <c r="D476" s="19"/>
      <c r="E476" s="19"/>
      <c r="F476" s="19"/>
      <c r="G476" s="10">
        <f t="shared" si="133"/>
        <v>0</v>
      </c>
      <c r="H476" s="75"/>
      <c r="I476" s="51" t="str">
        <f t="shared" si="132"/>
        <v/>
      </c>
      <c r="J476" s="4"/>
      <c r="K476" s="40" t="str">
        <f t="shared" si="134"/>
        <v>Lançar Preço Coluna (A) Faixa 1</v>
      </c>
      <c r="L476" s="40" t="str">
        <f t="shared" si="135"/>
        <v>Lançar Preço Coluna (B) Faixa 1</v>
      </c>
      <c r="M476" s="40" t="str">
        <f t="shared" si="136"/>
        <v>Lançar Preço Coluna (C) Faixa 1</v>
      </c>
      <c r="N476" s="40" t="str">
        <f t="shared" si="137"/>
        <v>Lançar Preço Coluna (D) Faixa 1</v>
      </c>
      <c r="O476" s="33"/>
      <c r="P476" s="31" t="str">
        <f>IF(F476&lt;&gt;"",IF(I476=TRUE,"Preços OK na Faixa 6","ERRO Preços na Faixa 6"),"Lançar Preços na Faixa 6")</f>
        <v>Lançar Preços na Faixa 6</v>
      </c>
    </row>
    <row r="477" spans="1:16" ht="25.5">
      <c r="A477" s="11">
        <v>7</v>
      </c>
      <c r="B477" s="12" t="s">
        <v>7</v>
      </c>
      <c r="C477" s="19"/>
      <c r="D477" s="19"/>
      <c r="E477" s="19"/>
      <c r="F477" s="19"/>
      <c r="G477" s="10">
        <f t="shared" si="133"/>
        <v>0</v>
      </c>
      <c r="H477" s="75"/>
      <c r="I477" s="51" t="str">
        <f t="shared" si="132"/>
        <v/>
      </c>
      <c r="J477" s="4"/>
      <c r="K477" s="40" t="str">
        <f t="shared" si="134"/>
        <v>Lançar Preço Coluna (A) Faixa 1</v>
      </c>
      <c r="L477" s="40" t="str">
        <f t="shared" si="135"/>
        <v>Lançar Preço Coluna (B) Faixa 1</v>
      </c>
      <c r="M477" s="40" t="str">
        <f t="shared" si="136"/>
        <v>Lançar Preço Coluna (C) Faixa 1</v>
      </c>
      <c r="N477" s="40" t="str">
        <f t="shared" si="137"/>
        <v>Lançar Preço Coluna (D) Faixa 1</v>
      </c>
      <c r="O477" s="33"/>
      <c r="P477" s="31" t="str">
        <f>IF(F477&lt;&gt;"",IF(I477=TRUE,"Preços OK na Faixa 7","ERRO Preços na Faixa 7"),"Lançar Preços na Faixa 7")</f>
        <v>Lançar Preços na Faixa 7</v>
      </c>
    </row>
    <row r="478" spans="1:16" ht="25.5">
      <c r="A478" s="11">
        <v>8</v>
      </c>
      <c r="B478" s="12" t="s">
        <v>8</v>
      </c>
      <c r="C478" s="19"/>
      <c r="D478" s="19"/>
      <c r="E478" s="19"/>
      <c r="F478" s="19"/>
      <c r="G478" s="10">
        <f t="shared" si="133"/>
        <v>0</v>
      </c>
      <c r="H478" s="75"/>
      <c r="I478" s="51" t="str">
        <f t="shared" si="132"/>
        <v/>
      </c>
      <c r="J478" s="4"/>
      <c r="K478" s="40" t="str">
        <f t="shared" si="134"/>
        <v>Lançar Preço Coluna (A) Faixa 1</v>
      </c>
      <c r="L478" s="40" t="str">
        <f t="shared" si="135"/>
        <v>Lançar Preço Coluna (B) Faixa 1</v>
      </c>
      <c r="M478" s="40" t="str">
        <f t="shared" si="136"/>
        <v>Lançar Preço Coluna (C) Faixa 1</v>
      </c>
      <c r="N478" s="40" t="str">
        <f t="shared" si="137"/>
        <v>Lançar Preço Coluna (D) Faixa 1</v>
      </c>
      <c r="O478" s="33"/>
      <c r="P478" s="31" t="str">
        <f>IF(F478&lt;&gt;"",IF(I478=TRUE,"Preços OK na Faixa 8","ERRO Preços na Faixa 8"),"Lançar Preços na Faixa 8")</f>
        <v>Lançar Preços na Faixa 8</v>
      </c>
    </row>
    <row r="479" spans="1:16" ht="25.5">
      <c r="A479" s="11">
        <v>9</v>
      </c>
      <c r="B479" s="12" t="s">
        <v>9</v>
      </c>
      <c r="C479" s="19"/>
      <c r="D479" s="19"/>
      <c r="E479" s="19"/>
      <c r="F479" s="19"/>
      <c r="G479" s="10">
        <f t="shared" si="133"/>
        <v>0</v>
      </c>
      <c r="H479" s="75"/>
      <c r="I479" s="51" t="str">
        <f t="shared" si="132"/>
        <v/>
      </c>
      <c r="J479" s="4"/>
      <c r="K479" s="40" t="str">
        <f t="shared" si="134"/>
        <v>Lançar Preço Coluna (A) Faixa 1</v>
      </c>
      <c r="L479" s="40" t="str">
        <f t="shared" si="135"/>
        <v>Lançar Preço Coluna (B) Faixa 1</v>
      </c>
      <c r="M479" s="40" t="str">
        <f t="shared" si="136"/>
        <v>Lançar Preço Coluna (C) Faixa 1</v>
      </c>
      <c r="N479" s="40" t="str">
        <f t="shared" si="137"/>
        <v>Lançar Preço Coluna (D) Faixa 1</v>
      </c>
      <c r="O479" s="33"/>
      <c r="P479" s="31" t="str">
        <f>IF(F479&lt;&gt;"",IF(I479=TRUE,"Preços OK na Faixa 9","ERRO Preços na Faixa 9"),"Lançar Preços na Faixa 9")</f>
        <v>Lançar Preços na Faixa 9</v>
      </c>
    </row>
    <row r="480" spans="1:16" ht="25.5">
      <c r="A480" s="11">
        <v>10</v>
      </c>
      <c r="B480" s="12" t="s">
        <v>10</v>
      </c>
      <c r="C480" s="19"/>
      <c r="D480" s="19"/>
      <c r="E480" s="19"/>
      <c r="F480" s="19"/>
      <c r="G480" s="10">
        <f t="shared" si="133"/>
        <v>0</v>
      </c>
      <c r="H480" s="75"/>
      <c r="I480" s="51" t="str">
        <f t="shared" si="132"/>
        <v/>
      </c>
      <c r="J480" s="4"/>
      <c r="K480" s="40" t="str">
        <f t="shared" si="134"/>
        <v>Lançar Preço Coluna (A) Faixa 1</v>
      </c>
      <c r="L480" s="40" t="str">
        <f t="shared" si="135"/>
        <v>Lançar Preço Coluna (B) Faixa 1</v>
      </c>
      <c r="M480" s="40" t="str">
        <f t="shared" si="136"/>
        <v>Lançar Preço Coluna (C) Faixa 1</v>
      </c>
      <c r="N480" s="40" t="str">
        <f t="shared" si="137"/>
        <v>Lançar Preço Coluna (D) Faixa 1</v>
      </c>
      <c r="O480" s="33"/>
      <c r="P480" s="31" t="str">
        <f>IF(F480&lt;&gt;"",IF(I480=TRUE,"Preços OK na Faixa 10","ERRO Preços na Faixa 10"),"Lançar Preços na Faixa 10")</f>
        <v>Lançar Preços na Faixa 10</v>
      </c>
    </row>
    <row r="481" spans="1:16" ht="25.5">
      <c r="A481" s="11">
        <v>11</v>
      </c>
      <c r="B481" s="12" t="s">
        <v>11</v>
      </c>
      <c r="C481" s="19"/>
      <c r="D481" s="19"/>
      <c r="E481" s="19"/>
      <c r="F481" s="19"/>
      <c r="G481" s="10">
        <f t="shared" si="133"/>
        <v>0</v>
      </c>
      <c r="H481" s="75"/>
      <c r="I481" s="51" t="str">
        <f t="shared" si="132"/>
        <v/>
      </c>
      <c r="J481" s="4"/>
      <c r="K481" s="40" t="str">
        <f t="shared" si="134"/>
        <v>Lançar Preço Coluna (A) Faixa 1</v>
      </c>
      <c r="L481" s="40" t="str">
        <f t="shared" si="135"/>
        <v>Lançar Preço Coluna (B) Faixa 1</v>
      </c>
      <c r="M481" s="40" t="str">
        <f t="shared" si="136"/>
        <v>Lançar Preço Coluna (C) Faixa 1</v>
      </c>
      <c r="N481" s="40" t="str">
        <f t="shared" si="137"/>
        <v>Lançar Preço Coluna (D) Faixa 1</v>
      </c>
      <c r="O481" s="33"/>
      <c r="P481" s="31" t="str">
        <f>IF(F481&lt;&gt;"",IF(I481=TRUE,"Preços OK na Faixa 11","ERRO Preços na Faixa 11"),"Lançar Preços na Faixa 11")</f>
        <v>Lançar Preços na Faixa 11</v>
      </c>
    </row>
    <row r="482" spans="1:16" ht="25.5">
      <c r="A482" s="11">
        <v>12</v>
      </c>
      <c r="B482" s="12" t="s">
        <v>12</v>
      </c>
      <c r="C482" s="19"/>
      <c r="D482" s="19"/>
      <c r="E482" s="19"/>
      <c r="F482" s="19"/>
      <c r="G482" s="10">
        <f t="shared" si="133"/>
        <v>0</v>
      </c>
      <c r="H482" s="75"/>
      <c r="I482" s="51" t="str">
        <f t="shared" si="132"/>
        <v/>
      </c>
      <c r="J482" s="4"/>
      <c r="K482" s="40" t="str">
        <f t="shared" si="134"/>
        <v>Lançar Preço Coluna (A) Faixa 1</v>
      </c>
      <c r="L482" s="40" t="str">
        <f t="shared" si="135"/>
        <v>Lançar Preço Coluna (B) Faixa 1</v>
      </c>
      <c r="M482" s="40" t="str">
        <f t="shared" si="136"/>
        <v>Lançar Preço Coluna (C) Faixa 1</v>
      </c>
      <c r="N482" s="40" t="str">
        <f t="shared" si="137"/>
        <v>Lançar Preço Coluna (D) Faixa 1</v>
      </c>
      <c r="O482" s="33"/>
      <c r="P482" s="36" t="str">
        <f>IF(F482&lt;&gt;"",IF(I482=TRUE,"Preços OK na Faixa 12","ERRO Preços na Faixa 12"),"Lançar Preços na Faixa 12")</f>
        <v>Lançar Preços na Faixa 12</v>
      </c>
    </row>
    <row r="483" spans="1:16" ht="26.25" thickBot="1">
      <c r="A483" s="46">
        <v>13</v>
      </c>
      <c r="B483" s="47" t="s">
        <v>13</v>
      </c>
      <c r="C483" s="48"/>
      <c r="D483" s="48"/>
      <c r="E483" s="48"/>
      <c r="F483" s="48"/>
      <c r="G483" s="49">
        <f t="shared" si="133"/>
        <v>0</v>
      </c>
      <c r="H483" s="75">
        <f>SUM(G471:G483)</f>
        <v>0</v>
      </c>
      <c r="I483" s="51" t="str">
        <f t="shared" si="132"/>
        <v/>
      </c>
      <c r="J483" s="4"/>
      <c r="K483" s="40" t="str">
        <f t="shared" si="134"/>
        <v>Lançar Preço Coluna (A) Faixa 1</v>
      </c>
      <c r="L483" s="40" t="str">
        <f t="shared" si="135"/>
        <v>Lançar Preço Coluna (B) Faixa 1</v>
      </c>
      <c r="M483" s="40" t="str">
        <f t="shared" si="136"/>
        <v>Lançar Preço Coluna (C) Faixa 1</v>
      </c>
      <c r="N483" s="40" t="str">
        <f t="shared" si="137"/>
        <v>Lançar Preço Coluna (D) Faixa 1</v>
      </c>
      <c r="O483" s="39"/>
      <c r="P483" s="36" t="str">
        <f>IF(F483&lt;&gt;"",IF(I483=TRUE,"Preços OK na Faixa 13","ERRO Preços na Faixa 13"),"Lançar Preços na Faixa 13")</f>
        <v>Lançar Preços na Faixa 13</v>
      </c>
    </row>
    <row r="484" spans="1:16" ht="21.75" customHeight="1" thickBot="1">
      <c r="A484" s="6"/>
      <c r="B484" s="4"/>
      <c r="C484" s="4"/>
      <c r="D484" s="4"/>
      <c r="E484" s="4"/>
      <c r="F484" s="4"/>
      <c r="G484" s="4"/>
      <c r="H484" s="74"/>
      <c r="L484" s="1"/>
    </row>
    <row r="485" spans="1:16" s="63" customFormat="1" ht="30.75" customHeight="1" thickBot="1">
      <c r="A485" s="152" t="s">
        <v>56</v>
      </c>
      <c r="B485" s="153"/>
      <c r="C485" s="153"/>
      <c r="D485" s="153"/>
      <c r="E485" s="154"/>
      <c r="F485" s="154"/>
      <c r="G485" s="155"/>
      <c r="H485" s="58"/>
      <c r="I485" s="62"/>
      <c r="J485" s="64"/>
      <c r="K485" s="145" t="s">
        <v>50</v>
      </c>
      <c r="L485" s="145"/>
      <c r="M485" s="145"/>
      <c r="N485" s="145"/>
      <c r="O485" s="61"/>
      <c r="P485" s="147" t="s">
        <v>51</v>
      </c>
    </row>
    <row r="486" spans="1:16" ht="56.1" customHeight="1" thickBot="1">
      <c r="A486" s="156" t="s">
        <v>97</v>
      </c>
      <c r="B486" s="157"/>
      <c r="C486" s="157"/>
      <c r="D486" s="157"/>
      <c r="E486" s="157"/>
      <c r="F486" s="157"/>
      <c r="G486" s="158"/>
      <c r="H486" s="53"/>
      <c r="K486" s="145"/>
      <c r="L486" s="145"/>
      <c r="M486" s="145"/>
      <c r="N486" s="145"/>
      <c r="O486" s="18"/>
      <c r="P486" s="147"/>
    </row>
    <row r="487" spans="1:16" ht="13.5" customHeight="1" thickBot="1">
      <c r="A487" s="127" t="s">
        <v>37</v>
      </c>
      <c r="B487" s="127" t="s">
        <v>36</v>
      </c>
      <c r="C487" s="130" t="s">
        <v>45</v>
      </c>
      <c r="D487" s="131"/>
      <c r="E487" s="131"/>
      <c r="F487" s="132"/>
      <c r="G487" s="133" t="s">
        <v>89</v>
      </c>
      <c r="H487" s="54"/>
      <c r="K487" s="145"/>
      <c r="L487" s="145"/>
      <c r="M487" s="145"/>
      <c r="N487" s="145"/>
      <c r="O487" s="18"/>
      <c r="P487" s="147"/>
    </row>
    <row r="488" spans="1:16" ht="13.5" thickBot="1">
      <c r="A488" s="128"/>
      <c r="B488" s="128"/>
      <c r="C488" s="21" t="s">
        <v>41</v>
      </c>
      <c r="D488" s="20" t="s">
        <v>42</v>
      </c>
      <c r="E488" s="20" t="s">
        <v>43</v>
      </c>
      <c r="F488" s="20" t="s">
        <v>44</v>
      </c>
      <c r="G488" s="134"/>
      <c r="H488" s="54"/>
      <c r="K488" s="145"/>
      <c r="L488" s="145"/>
      <c r="M488" s="145"/>
      <c r="N488" s="145"/>
      <c r="O488" s="18"/>
      <c r="P488" s="147"/>
    </row>
    <row r="489" spans="1:16" ht="41.25" thickBot="1">
      <c r="A489" s="129"/>
      <c r="B489" s="129"/>
      <c r="C489" s="43" t="s">
        <v>87</v>
      </c>
      <c r="D489" s="44" t="s">
        <v>47</v>
      </c>
      <c r="E489" s="44" t="s">
        <v>88</v>
      </c>
      <c r="F489" s="44" t="s">
        <v>49</v>
      </c>
      <c r="G489" s="135"/>
      <c r="H489" s="54"/>
      <c r="K489" s="146"/>
      <c r="L489" s="146"/>
      <c r="M489" s="146"/>
      <c r="N489" s="146"/>
      <c r="O489" s="32"/>
      <c r="P489" s="148"/>
    </row>
    <row r="490" spans="1:16" ht="25.5">
      <c r="A490" s="8">
        <v>1</v>
      </c>
      <c r="B490" s="9" t="s">
        <v>1</v>
      </c>
      <c r="C490" s="19"/>
      <c r="D490" s="19"/>
      <c r="E490" s="19"/>
      <c r="F490" s="19"/>
      <c r="G490" s="10">
        <f>SUM(C490:D490)</f>
        <v>0</v>
      </c>
      <c r="H490" s="75"/>
      <c r="I490" s="51" t="str">
        <f t="shared" ref="I490:I502" si="138">IF(C490&lt;&gt;0,AND(D490&lt;C490,E490&lt;D490,F490&lt;E490),"")</f>
        <v/>
      </c>
      <c r="J490" s="4"/>
      <c r="K490" s="40" t="str">
        <f>IF(C490&lt;&gt;0,IF(AND(C490&lt;C471),"Preço Ok Coluna (A) Faixa 1","ERRO Preço Coluna (A) Faixa 1"),"Lançar Preço Coluna (A) Faixa 1")</f>
        <v>Lançar Preço Coluna (A) Faixa 1</v>
      </c>
      <c r="L490" s="40" t="str">
        <f>IF(D490&lt;&gt;0,IF(AND(D490&lt;D471),"Preço Ok Coluna (B) Faixa 1","ERRO Preço Coluna (B) Faixa 1"),"Lançar Preço Coluna (B) Faixa 1")</f>
        <v>Lançar Preço Coluna (B) Faixa 1</v>
      </c>
      <c r="M490" s="40" t="str">
        <f>IF(E490&lt;&gt;0,IF(AND(E490&lt;E471),"Preço Ok Coluna (C) Faixa 1","ERRO Preço Coluna (C) Faixa 1"),"Lançar Preço Coluna (C) Faixa 1")</f>
        <v>Lançar Preço Coluna (C) Faixa 1</v>
      </c>
      <c r="N490" s="40" t="str">
        <f>IF(F490&lt;&gt;0,IF(AND(F490&lt;F471),"Preço Ok Coluna (D) Faixa 1","ERRO Preço Coluna (D) Faixa 1"),"Lançar Preço Coluna (D) Faixa 1")</f>
        <v>Lançar Preço Coluna (D) Faixa 1</v>
      </c>
      <c r="O490" s="40"/>
      <c r="P490" s="31" t="str">
        <f>IF(F490&lt;&gt;"",IF(I490=TRUE,"Preços OK na Faixa 1","ERRO Preços na Faixa 1"),"Lançar Preços na Faixa 1")</f>
        <v>Lançar Preços na Faixa 1</v>
      </c>
    </row>
    <row r="491" spans="1:16" ht="25.5">
      <c r="A491" s="11">
        <v>2</v>
      </c>
      <c r="B491" s="12" t="s">
        <v>2</v>
      </c>
      <c r="C491" s="19"/>
      <c r="D491" s="19"/>
      <c r="E491" s="19"/>
      <c r="F491" s="19"/>
      <c r="G491" s="10">
        <f t="shared" ref="G491:G502" si="139">SUM(C491:D491)</f>
        <v>0</v>
      </c>
      <c r="H491" s="75"/>
      <c r="I491" s="51" t="str">
        <f t="shared" si="138"/>
        <v/>
      </c>
      <c r="J491" s="4"/>
      <c r="K491" s="40" t="str">
        <f>IF(C491&lt;&gt;0,IF(AND(C491&lt;C472),"Preço Ok Coluna (A) Faixa 1","ERRO Preço Coluna (A) Faixa 1"),"Lançar Preço Coluna (A) Faixa 1")</f>
        <v>Lançar Preço Coluna (A) Faixa 1</v>
      </c>
      <c r="L491" s="40" t="str">
        <f>IF(D491&lt;&gt;0,IF(AND(D491&lt;D472),"Preço Ok Coluna (B) Faixa 1","ERRO Preço Coluna (B) Faixa 1"),"Lançar Preço Coluna (B) Faixa 1")</f>
        <v>Lançar Preço Coluna (B) Faixa 1</v>
      </c>
      <c r="M491" s="40" t="str">
        <f>IF(E491&lt;&gt;0,IF(AND(E491&lt;E472),"Preço Ok Coluna (C) Faixa 1","ERRO Preço Coluna (C) Faixa 1"),"Lançar Preço Coluna (C) Faixa 1")</f>
        <v>Lançar Preço Coluna (C) Faixa 1</v>
      </c>
      <c r="N491" s="40" t="str">
        <f>IF(F491&lt;&gt;0,IF(AND(F491&lt;F472),"Preço Ok Coluna (D) Faixa 1","ERRO Preço Coluna (D) Faixa 1"),"Lançar Preço Coluna (D) Faixa 1")</f>
        <v>Lançar Preço Coluna (D) Faixa 1</v>
      </c>
      <c r="O491" s="33"/>
      <c r="P491" s="31" t="str">
        <f>IF(F491&lt;&gt;"",IF(I491=TRUE,"Preços OK na Faixa 2","ERRO Preços na Faixa 2"),"Lançar Preços na Faixa 2")</f>
        <v>Lançar Preços na Faixa 2</v>
      </c>
    </row>
    <row r="492" spans="1:16" ht="25.5">
      <c r="A492" s="11">
        <v>3</v>
      </c>
      <c r="B492" s="12" t="s">
        <v>3</v>
      </c>
      <c r="C492" s="19"/>
      <c r="D492" s="19"/>
      <c r="E492" s="19"/>
      <c r="F492" s="19"/>
      <c r="G492" s="10">
        <f t="shared" si="139"/>
        <v>0</v>
      </c>
      <c r="H492" s="75"/>
      <c r="I492" s="51" t="str">
        <f t="shared" si="138"/>
        <v/>
      </c>
      <c r="J492" s="4"/>
      <c r="K492" s="40" t="str">
        <f t="shared" ref="K492:K502" si="140">IF(C492&lt;&gt;0,IF(AND(C492&lt;C473),"Preço Ok Coluna (A) Faixa 1","ERRO Preço Coluna (A) Faixa 1"),"Lançar Preço Coluna (A) Faixa 1")</f>
        <v>Lançar Preço Coluna (A) Faixa 1</v>
      </c>
      <c r="L492" s="40" t="str">
        <f t="shared" ref="L492:L502" si="141">IF(D492&lt;&gt;0,IF(AND(D492&lt;D473),"Preço Ok Coluna (B) Faixa 1","ERRO Preço Coluna (B) Faixa 1"),"Lançar Preço Coluna (B) Faixa 1")</f>
        <v>Lançar Preço Coluna (B) Faixa 1</v>
      </c>
      <c r="M492" s="40" t="str">
        <f t="shared" ref="M492:M502" si="142">IF(E492&lt;&gt;0,IF(AND(E492&lt;E473),"Preço Ok Coluna (C) Faixa 1","ERRO Preço Coluna (C) Faixa 1"),"Lançar Preço Coluna (C) Faixa 1")</f>
        <v>Lançar Preço Coluna (C) Faixa 1</v>
      </c>
      <c r="N492" s="40" t="str">
        <f t="shared" ref="N492:N502" si="143">IF(F492&lt;&gt;0,IF(AND(F492&lt;F473),"Preço Ok Coluna (D) Faixa 1","ERRO Preço Coluna (D) Faixa 1"),"Lançar Preço Coluna (D) Faixa 1")</f>
        <v>Lançar Preço Coluna (D) Faixa 1</v>
      </c>
      <c r="O492" s="33"/>
      <c r="P492" s="31" t="str">
        <f>IF(F492&lt;&gt;"",IF(I492=TRUE,"Preços OK na Faixa 3","ERRO Preços na Faixa 3"),"Lançar Preços na Faixa 3")</f>
        <v>Lançar Preços na Faixa 3</v>
      </c>
    </row>
    <row r="493" spans="1:16" ht="25.5">
      <c r="A493" s="11">
        <v>4</v>
      </c>
      <c r="B493" s="12" t="s">
        <v>4</v>
      </c>
      <c r="C493" s="19"/>
      <c r="D493" s="19"/>
      <c r="E493" s="19"/>
      <c r="F493" s="19"/>
      <c r="G493" s="10">
        <f t="shared" si="139"/>
        <v>0</v>
      </c>
      <c r="H493" s="75"/>
      <c r="I493" s="51" t="str">
        <f t="shared" si="138"/>
        <v/>
      </c>
      <c r="J493" s="4"/>
      <c r="K493" s="40" t="str">
        <f t="shared" si="140"/>
        <v>Lançar Preço Coluna (A) Faixa 1</v>
      </c>
      <c r="L493" s="40" t="str">
        <f t="shared" si="141"/>
        <v>Lançar Preço Coluna (B) Faixa 1</v>
      </c>
      <c r="M493" s="40" t="str">
        <f t="shared" si="142"/>
        <v>Lançar Preço Coluna (C) Faixa 1</v>
      </c>
      <c r="N493" s="40" t="str">
        <f t="shared" si="143"/>
        <v>Lançar Preço Coluna (D) Faixa 1</v>
      </c>
      <c r="O493" s="33"/>
      <c r="P493" s="31" t="str">
        <f>IF(F493&lt;&gt;"",IF(I493=TRUE,"Preços OK na Faixa 4","ERRO Preços na Faixa 4"),"Lançar Preços na Faixa 4")</f>
        <v>Lançar Preços na Faixa 4</v>
      </c>
    </row>
    <row r="494" spans="1:16" ht="25.5">
      <c r="A494" s="11">
        <v>5</v>
      </c>
      <c r="B494" s="12" t="s">
        <v>5</v>
      </c>
      <c r="C494" s="19"/>
      <c r="D494" s="19"/>
      <c r="E494" s="19"/>
      <c r="F494" s="19"/>
      <c r="G494" s="10">
        <f t="shared" si="139"/>
        <v>0</v>
      </c>
      <c r="H494" s="75"/>
      <c r="I494" s="51" t="str">
        <f t="shared" si="138"/>
        <v/>
      </c>
      <c r="J494" s="4"/>
      <c r="K494" s="40" t="str">
        <f t="shared" si="140"/>
        <v>Lançar Preço Coluna (A) Faixa 1</v>
      </c>
      <c r="L494" s="40" t="str">
        <f t="shared" si="141"/>
        <v>Lançar Preço Coluna (B) Faixa 1</v>
      </c>
      <c r="M494" s="40" t="str">
        <f t="shared" si="142"/>
        <v>Lançar Preço Coluna (C) Faixa 1</v>
      </c>
      <c r="N494" s="40" t="str">
        <f t="shared" si="143"/>
        <v>Lançar Preço Coluna (D) Faixa 1</v>
      </c>
      <c r="O494" s="33"/>
      <c r="P494" s="31" t="str">
        <f>IF(F494&lt;&gt;"",IF(I494=TRUE,"Preços OK na Faixa 5","ERRO Preços na Faixa 5"),"Lançar Preços na Faixa 5")</f>
        <v>Lançar Preços na Faixa 5</v>
      </c>
    </row>
    <row r="495" spans="1:16" ht="25.5">
      <c r="A495" s="11">
        <v>6</v>
      </c>
      <c r="B495" s="12" t="s">
        <v>6</v>
      </c>
      <c r="C495" s="19"/>
      <c r="D495" s="19"/>
      <c r="E495" s="19"/>
      <c r="F495" s="19"/>
      <c r="G495" s="10">
        <f t="shared" si="139"/>
        <v>0</v>
      </c>
      <c r="H495" s="75"/>
      <c r="I495" s="51" t="str">
        <f t="shared" si="138"/>
        <v/>
      </c>
      <c r="J495" s="4"/>
      <c r="K495" s="40" t="str">
        <f t="shared" si="140"/>
        <v>Lançar Preço Coluna (A) Faixa 1</v>
      </c>
      <c r="L495" s="40" t="str">
        <f t="shared" si="141"/>
        <v>Lançar Preço Coluna (B) Faixa 1</v>
      </c>
      <c r="M495" s="40" t="str">
        <f t="shared" si="142"/>
        <v>Lançar Preço Coluna (C) Faixa 1</v>
      </c>
      <c r="N495" s="40" t="str">
        <f t="shared" si="143"/>
        <v>Lançar Preço Coluna (D) Faixa 1</v>
      </c>
      <c r="O495" s="33"/>
      <c r="P495" s="31" t="str">
        <f>IF(F495&lt;&gt;"",IF(I495=TRUE,"Preços OK na Faixa 6","ERRO Preços na Faixa 6"),"Lançar Preços na Faixa 6")</f>
        <v>Lançar Preços na Faixa 6</v>
      </c>
    </row>
    <row r="496" spans="1:16" ht="25.5">
      <c r="A496" s="11">
        <v>7</v>
      </c>
      <c r="B496" s="12" t="s">
        <v>7</v>
      </c>
      <c r="C496" s="19"/>
      <c r="D496" s="19"/>
      <c r="E496" s="19"/>
      <c r="F496" s="19"/>
      <c r="G496" s="10">
        <f t="shared" si="139"/>
        <v>0</v>
      </c>
      <c r="H496" s="75"/>
      <c r="I496" s="51" t="str">
        <f t="shared" si="138"/>
        <v/>
      </c>
      <c r="J496" s="4"/>
      <c r="K496" s="40" t="str">
        <f t="shared" si="140"/>
        <v>Lançar Preço Coluna (A) Faixa 1</v>
      </c>
      <c r="L496" s="40" t="str">
        <f t="shared" si="141"/>
        <v>Lançar Preço Coluna (B) Faixa 1</v>
      </c>
      <c r="M496" s="40" t="str">
        <f t="shared" si="142"/>
        <v>Lançar Preço Coluna (C) Faixa 1</v>
      </c>
      <c r="N496" s="40" t="str">
        <f t="shared" si="143"/>
        <v>Lançar Preço Coluna (D) Faixa 1</v>
      </c>
      <c r="O496" s="33"/>
      <c r="P496" s="31" t="str">
        <f>IF(F496&lt;&gt;"",IF(I496=TRUE,"Preços OK na Faixa 7","ERRO Preços na Faixa 7"),"Lançar Preços na Faixa 7")</f>
        <v>Lançar Preços na Faixa 7</v>
      </c>
    </row>
    <row r="497" spans="1:16" ht="25.5">
      <c r="A497" s="11">
        <v>8</v>
      </c>
      <c r="B497" s="12" t="s">
        <v>8</v>
      </c>
      <c r="C497" s="19"/>
      <c r="D497" s="19"/>
      <c r="E497" s="19"/>
      <c r="F497" s="19"/>
      <c r="G497" s="10">
        <f t="shared" si="139"/>
        <v>0</v>
      </c>
      <c r="H497" s="75"/>
      <c r="I497" s="51" t="str">
        <f t="shared" si="138"/>
        <v/>
      </c>
      <c r="J497" s="4"/>
      <c r="K497" s="40" t="str">
        <f t="shared" si="140"/>
        <v>Lançar Preço Coluna (A) Faixa 1</v>
      </c>
      <c r="L497" s="40" t="str">
        <f t="shared" si="141"/>
        <v>Lançar Preço Coluna (B) Faixa 1</v>
      </c>
      <c r="M497" s="40" t="str">
        <f t="shared" si="142"/>
        <v>Lançar Preço Coluna (C) Faixa 1</v>
      </c>
      <c r="N497" s="40" t="str">
        <f t="shared" si="143"/>
        <v>Lançar Preço Coluna (D) Faixa 1</v>
      </c>
      <c r="O497" s="33"/>
      <c r="P497" s="31" t="str">
        <f>IF(F497&lt;&gt;"",IF(I497=TRUE,"Preços OK na Faixa 8","ERRO Preços na Faixa 8"),"Lançar Preços na Faixa 8")</f>
        <v>Lançar Preços na Faixa 8</v>
      </c>
    </row>
    <row r="498" spans="1:16" ht="25.5">
      <c r="A498" s="11">
        <v>9</v>
      </c>
      <c r="B498" s="12" t="s">
        <v>9</v>
      </c>
      <c r="C498" s="19"/>
      <c r="D498" s="19"/>
      <c r="E498" s="19"/>
      <c r="F498" s="19"/>
      <c r="G498" s="10">
        <f t="shared" si="139"/>
        <v>0</v>
      </c>
      <c r="H498" s="75"/>
      <c r="I498" s="51" t="str">
        <f t="shared" si="138"/>
        <v/>
      </c>
      <c r="J498" s="4"/>
      <c r="K498" s="40" t="str">
        <f t="shared" si="140"/>
        <v>Lançar Preço Coluna (A) Faixa 1</v>
      </c>
      <c r="L498" s="40" t="str">
        <f t="shared" si="141"/>
        <v>Lançar Preço Coluna (B) Faixa 1</v>
      </c>
      <c r="M498" s="40" t="str">
        <f t="shared" si="142"/>
        <v>Lançar Preço Coluna (C) Faixa 1</v>
      </c>
      <c r="N498" s="40" t="str">
        <f t="shared" si="143"/>
        <v>Lançar Preço Coluna (D) Faixa 1</v>
      </c>
      <c r="O498" s="33"/>
      <c r="P498" s="31" t="str">
        <f>IF(F498&lt;&gt;"",IF(I498=TRUE,"Preços OK na Faixa 9","ERRO Preços na Faixa 9"),"Lançar Preços na Faixa 9")</f>
        <v>Lançar Preços na Faixa 9</v>
      </c>
    </row>
    <row r="499" spans="1:16" ht="25.5">
      <c r="A499" s="11">
        <v>10</v>
      </c>
      <c r="B499" s="12" t="s">
        <v>10</v>
      </c>
      <c r="C499" s="19"/>
      <c r="D499" s="19"/>
      <c r="E499" s="19"/>
      <c r="F499" s="19"/>
      <c r="G499" s="10">
        <f t="shared" si="139"/>
        <v>0</v>
      </c>
      <c r="H499" s="75"/>
      <c r="I499" s="51" t="str">
        <f t="shared" si="138"/>
        <v/>
      </c>
      <c r="J499" s="4"/>
      <c r="K499" s="40" t="str">
        <f t="shared" si="140"/>
        <v>Lançar Preço Coluna (A) Faixa 1</v>
      </c>
      <c r="L499" s="40" t="str">
        <f t="shared" si="141"/>
        <v>Lançar Preço Coluna (B) Faixa 1</v>
      </c>
      <c r="M499" s="40" t="str">
        <f t="shared" si="142"/>
        <v>Lançar Preço Coluna (C) Faixa 1</v>
      </c>
      <c r="N499" s="40" t="str">
        <f t="shared" si="143"/>
        <v>Lançar Preço Coluna (D) Faixa 1</v>
      </c>
      <c r="O499" s="33"/>
      <c r="P499" s="31" t="str">
        <f>IF(F499&lt;&gt;"",IF(I499=TRUE,"Preços OK na Faixa 10","ERRO Preços na Faixa 10"),"Lançar Preços na Faixa 10")</f>
        <v>Lançar Preços na Faixa 10</v>
      </c>
    </row>
    <row r="500" spans="1:16" ht="25.5">
      <c r="A500" s="11">
        <v>11</v>
      </c>
      <c r="B500" s="12" t="s">
        <v>11</v>
      </c>
      <c r="C500" s="19"/>
      <c r="D500" s="19"/>
      <c r="E500" s="19"/>
      <c r="F500" s="19"/>
      <c r="G500" s="10">
        <f t="shared" si="139"/>
        <v>0</v>
      </c>
      <c r="H500" s="75"/>
      <c r="I500" s="51" t="str">
        <f t="shared" si="138"/>
        <v/>
      </c>
      <c r="J500" s="4"/>
      <c r="K500" s="40" t="str">
        <f t="shared" si="140"/>
        <v>Lançar Preço Coluna (A) Faixa 1</v>
      </c>
      <c r="L500" s="40" t="str">
        <f t="shared" si="141"/>
        <v>Lançar Preço Coluna (B) Faixa 1</v>
      </c>
      <c r="M500" s="40" t="str">
        <f t="shared" si="142"/>
        <v>Lançar Preço Coluna (C) Faixa 1</v>
      </c>
      <c r="N500" s="40" t="str">
        <f t="shared" si="143"/>
        <v>Lançar Preço Coluna (D) Faixa 1</v>
      </c>
      <c r="O500" s="33"/>
      <c r="P500" s="31" t="str">
        <f>IF(F500&lt;&gt;"",IF(I500=TRUE,"Preços OK na Faixa 11","ERRO Preços na Faixa 11"),"Lançar Preços na Faixa 11")</f>
        <v>Lançar Preços na Faixa 11</v>
      </c>
    </row>
    <row r="501" spans="1:16" ht="25.5">
      <c r="A501" s="11">
        <v>12</v>
      </c>
      <c r="B501" s="12" t="s">
        <v>12</v>
      </c>
      <c r="C501" s="19"/>
      <c r="D501" s="19"/>
      <c r="E501" s="19"/>
      <c r="F501" s="19"/>
      <c r="G501" s="10">
        <f t="shared" si="139"/>
        <v>0</v>
      </c>
      <c r="H501" s="75"/>
      <c r="I501" s="51" t="str">
        <f t="shared" si="138"/>
        <v/>
      </c>
      <c r="J501" s="4"/>
      <c r="K501" s="40" t="str">
        <f t="shared" si="140"/>
        <v>Lançar Preço Coluna (A) Faixa 1</v>
      </c>
      <c r="L501" s="40" t="str">
        <f t="shared" si="141"/>
        <v>Lançar Preço Coluna (B) Faixa 1</v>
      </c>
      <c r="M501" s="40" t="str">
        <f t="shared" si="142"/>
        <v>Lançar Preço Coluna (C) Faixa 1</v>
      </c>
      <c r="N501" s="40" t="str">
        <f t="shared" si="143"/>
        <v>Lançar Preço Coluna (D) Faixa 1</v>
      </c>
      <c r="O501" s="33"/>
      <c r="P501" s="36" t="str">
        <f>IF(F501&lt;&gt;"",IF(I501=TRUE,"Preços OK na Faixa 12","ERRO Preços na Faixa 12"),"Lançar Preços na Faixa 12")</f>
        <v>Lançar Preços na Faixa 12</v>
      </c>
    </row>
    <row r="502" spans="1:16" ht="26.25" thickBot="1">
      <c r="A502" s="46">
        <v>13</v>
      </c>
      <c r="B502" s="47" t="s">
        <v>13</v>
      </c>
      <c r="C502" s="48"/>
      <c r="D502" s="48"/>
      <c r="E502" s="48"/>
      <c r="F502" s="48"/>
      <c r="G502" s="49">
        <f t="shared" si="139"/>
        <v>0</v>
      </c>
      <c r="H502" s="75">
        <f>SUM(G490:G502)</f>
        <v>0</v>
      </c>
      <c r="I502" s="51" t="str">
        <f t="shared" si="138"/>
        <v/>
      </c>
      <c r="J502" s="4"/>
      <c r="K502" s="40" t="str">
        <f t="shared" si="140"/>
        <v>Lançar Preço Coluna (A) Faixa 1</v>
      </c>
      <c r="L502" s="40" t="str">
        <f t="shared" si="141"/>
        <v>Lançar Preço Coluna (B) Faixa 1</v>
      </c>
      <c r="M502" s="40" t="str">
        <f t="shared" si="142"/>
        <v>Lançar Preço Coluna (C) Faixa 1</v>
      </c>
      <c r="N502" s="40" t="str">
        <f t="shared" si="143"/>
        <v>Lançar Preço Coluna (D) Faixa 1</v>
      </c>
      <c r="O502" s="39"/>
      <c r="P502" s="36" t="str">
        <f>IF(F502&lt;&gt;"",IF(I502=TRUE,"Preços OK na Faixa 13","ERRO Preços na Faixa 13"),"Lançar Preços na Faixa 13")</f>
        <v>Lançar Preços na Faixa 13</v>
      </c>
    </row>
    <row r="503" spans="1:16" ht="21.75" customHeight="1" thickBot="1">
      <c r="A503" s="6"/>
      <c r="B503" s="4"/>
      <c r="C503" s="4"/>
      <c r="D503" s="4"/>
      <c r="E503" s="4"/>
      <c r="F503" s="4"/>
      <c r="G503" s="4"/>
      <c r="H503" s="74"/>
      <c r="L503" s="1"/>
    </row>
    <row r="504" spans="1:16" s="63" customFormat="1" ht="30.75" customHeight="1" thickBot="1">
      <c r="A504" s="152" t="s">
        <v>57</v>
      </c>
      <c r="B504" s="153"/>
      <c r="C504" s="153"/>
      <c r="D504" s="153"/>
      <c r="E504" s="154"/>
      <c r="F504" s="154"/>
      <c r="G504" s="155"/>
      <c r="H504" s="58"/>
      <c r="I504" s="62"/>
      <c r="J504" s="64"/>
      <c r="K504" s="145" t="s">
        <v>50</v>
      </c>
      <c r="L504" s="145"/>
      <c r="M504" s="145"/>
      <c r="N504" s="145"/>
      <c r="O504" s="61"/>
      <c r="P504" s="147" t="s">
        <v>51</v>
      </c>
    </row>
    <row r="505" spans="1:16" ht="63" customHeight="1" thickBot="1">
      <c r="A505" s="156" t="s">
        <v>99</v>
      </c>
      <c r="B505" s="157"/>
      <c r="C505" s="157"/>
      <c r="D505" s="157"/>
      <c r="E505" s="157"/>
      <c r="F505" s="157"/>
      <c r="G505" s="158"/>
      <c r="H505" s="53"/>
      <c r="K505" s="145"/>
      <c r="L505" s="145"/>
      <c r="M505" s="145"/>
      <c r="N505" s="145"/>
      <c r="O505" s="18"/>
      <c r="P505" s="147"/>
    </row>
    <row r="506" spans="1:16" ht="13.5" customHeight="1" thickBot="1">
      <c r="A506" s="127" t="s">
        <v>37</v>
      </c>
      <c r="B506" s="127" t="s">
        <v>36</v>
      </c>
      <c r="C506" s="130" t="s">
        <v>45</v>
      </c>
      <c r="D506" s="131"/>
      <c r="E506" s="131"/>
      <c r="F506" s="132"/>
      <c r="G506" s="133" t="s">
        <v>89</v>
      </c>
      <c r="H506" s="54"/>
      <c r="K506" s="145"/>
      <c r="L506" s="145"/>
      <c r="M506" s="145"/>
      <c r="N506" s="145"/>
      <c r="O506" s="18"/>
      <c r="P506" s="147"/>
    </row>
    <row r="507" spans="1:16" ht="13.5" thickBot="1">
      <c r="A507" s="128"/>
      <c r="B507" s="128"/>
      <c r="C507" s="21" t="s">
        <v>41</v>
      </c>
      <c r="D507" s="20" t="s">
        <v>42</v>
      </c>
      <c r="E507" s="20" t="s">
        <v>43</v>
      </c>
      <c r="F507" s="20" t="s">
        <v>44</v>
      </c>
      <c r="G507" s="134"/>
      <c r="H507" s="54"/>
      <c r="K507" s="145"/>
      <c r="L507" s="145"/>
      <c r="M507" s="145"/>
      <c r="N507" s="145"/>
      <c r="O507" s="18"/>
      <c r="P507" s="147"/>
    </row>
    <row r="508" spans="1:16" ht="41.25" thickBot="1">
      <c r="A508" s="129"/>
      <c r="B508" s="129"/>
      <c r="C508" s="43" t="s">
        <v>87</v>
      </c>
      <c r="D508" s="44" t="s">
        <v>47</v>
      </c>
      <c r="E508" s="44" t="s">
        <v>88</v>
      </c>
      <c r="F508" s="44" t="s">
        <v>49</v>
      </c>
      <c r="G508" s="135"/>
      <c r="H508" s="54"/>
      <c r="K508" s="146"/>
      <c r="L508" s="146"/>
      <c r="M508" s="146"/>
      <c r="N508" s="146"/>
      <c r="O508" s="32"/>
      <c r="P508" s="148"/>
    </row>
    <row r="509" spans="1:16" ht="25.5">
      <c r="A509" s="8">
        <v>1</v>
      </c>
      <c r="B509" s="9" t="s">
        <v>1</v>
      </c>
      <c r="C509" s="19"/>
      <c r="D509" s="19"/>
      <c r="E509" s="19"/>
      <c r="F509" s="19"/>
      <c r="G509" s="10">
        <f>SUM(C509:D509)</f>
        <v>0</v>
      </c>
      <c r="H509" s="75"/>
      <c r="I509" s="51" t="str">
        <f t="shared" ref="I509:I521" si="144">IF(C509&lt;&gt;0,AND(D509&lt;C509,E509&lt;D509,F509&lt;E509),"")</f>
        <v/>
      </c>
      <c r="J509" s="4"/>
      <c r="K509" s="40" t="str">
        <f>IF(C509&lt;&gt;0,IF(AND(C509&lt;C490),"Preço Ok Coluna (A) Faixa 1","ERRO Preço Coluna (A) Faixa 1"),"Lançar Preço Coluna (A) Faixa 1")</f>
        <v>Lançar Preço Coluna (A) Faixa 1</v>
      </c>
      <c r="L509" s="40" t="str">
        <f>IF(D509&lt;&gt;0,IF(AND(D509&lt;D490),"Preço Ok Coluna (B) Faixa 1","ERRO Preço Coluna (B) Faixa 1"),"Lançar Preço Coluna (B) Faixa 1")</f>
        <v>Lançar Preço Coluna (B) Faixa 1</v>
      </c>
      <c r="M509" s="40" t="str">
        <f>IF(E509&lt;&gt;0,IF(AND(E509&lt;E490),"Preço Ok Coluna (C) Faixa 1","ERRO Preço Coluna (C) Faixa 1"),"Lançar Preço Coluna (C) Faixa 1")</f>
        <v>Lançar Preço Coluna (C) Faixa 1</v>
      </c>
      <c r="N509" s="40" t="str">
        <f>IF(F509&lt;&gt;0,IF(AND(F509&lt;F490),"Preço Ok Coluna (D) Faixa 1","ERRO Preço Coluna (D) Faixa 1"),"Lançar Preço Coluna (D) Faixa 1")</f>
        <v>Lançar Preço Coluna (D) Faixa 1</v>
      </c>
      <c r="O509" s="40"/>
      <c r="P509" s="31" t="str">
        <f>IF(F509&lt;&gt;"",IF(I509=TRUE,"Preços OK na Faixa 1","ERRO Preços na Faixa 1"),"Lançar Preços na Faixa 1")</f>
        <v>Lançar Preços na Faixa 1</v>
      </c>
    </row>
    <row r="510" spans="1:16" ht="25.5">
      <c r="A510" s="11">
        <v>2</v>
      </c>
      <c r="B510" s="12" t="s">
        <v>2</v>
      </c>
      <c r="C510" s="19"/>
      <c r="D510" s="19"/>
      <c r="E510" s="19"/>
      <c r="F510" s="19"/>
      <c r="G510" s="10">
        <f t="shared" ref="G510:G521" si="145">SUM(C510:D510)</f>
        <v>0</v>
      </c>
      <c r="H510" s="75"/>
      <c r="I510" s="51" t="str">
        <f t="shared" si="144"/>
        <v/>
      </c>
      <c r="J510" s="4"/>
      <c r="K510" s="40" t="str">
        <f>IF(C510&lt;&gt;0,IF(AND(C510&lt;C491),"Preço Ok Coluna (A) Faixa 1","ERRO Preço Coluna (A) Faixa 1"),"Lançar Preço Coluna (A) Faixa 1")</f>
        <v>Lançar Preço Coluna (A) Faixa 1</v>
      </c>
      <c r="L510" s="40" t="str">
        <f>IF(D510&lt;&gt;0,IF(AND(D510&lt;D491),"Preço Ok Coluna (B) Faixa 1","ERRO Preço Coluna (B) Faixa 1"),"Lançar Preço Coluna (B) Faixa 1")</f>
        <v>Lançar Preço Coluna (B) Faixa 1</v>
      </c>
      <c r="M510" s="40" t="str">
        <f>IF(E510&lt;&gt;0,IF(AND(E510&lt;E491),"Preço Ok Coluna (C) Faixa 1","ERRO Preço Coluna (C) Faixa 1"),"Lançar Preço Coluna (C) Faixa 1")</f>
        <v>Lançar Preço Coluna (C) Faixa 1</v>
      </c>
      <c r="N510" s="40" t="str">
        <f>IF(F510&lt;&gt;0,IF(AND(F510&lt;F491),"Preço Ok Coluna (D) Faixa 1","ERRO Preço Coluna (D) Faixa 1"),"Lançar Preço Coluna (D) Faixa 1")</f>
        <v>Lançar Preço Coluna (D) Faixa 1</v>
      </c>
      <c r="O510" s="33"/>
      <c r="P510" s="31" t="str">
        <f>IF(F510&lt;&gt;"",IF(I510=TRUE,"Preços OK na Faixa 2","ERRO Preços na Faixa 2"),"Lançar Preços na Faixa 2")</f>
        <v>Lançar Preços na Faixa 2</v>
      </c>
    </row>
    <row r="511" spans="1:16" ht="25.5">
      <c r="A511" s="11">
        <v>3</v>
      </c>
      <c r="B511" s="12" t="s">
        <v>3</v>
      </c>
      <c r="C511" s="19"/>
      <c r="D511" s="19"/>
      <c r="E511" s="19"/>
      <c r="F511" s="19"/>
      <c r="G511" s="10">
        <f t="shared" si="145"/>
        <v>0</v>
      </c>
      <c r="H511" s="75"/>
      <c r="I511" s="51" t="str">
        <f t="shared" si="144"/>
        <v/>
      </c>
      <c r="J511" s="4"/>
      <c r="K511" s="40" t="str">
        <f t="shared" ref="K511:K521" si="146">IF(C511&lt;&gt;0,IF(AND(C511&lt;C492),"Preço Ok Coluna (A) Faixa 1","ERRO Preço Coluna (A) Faixa 1"),"Lançar Preço Coluna (A) Faixa 1")</f>
        <v>Lançar Preço Coluna (A) Faixa 1</v>
      </c>
      <c r="L511" s="40" t="str">
        <f t="shared" ref="L511:L521" si="147">IF(D511&lt;&gt;0,IF(AND(D511&lt;D492),"Preço Ok Coluna (B) Faixa 1","ERRO Preço Coluna (B) Faixa 1"),"Lançar Preço Coluna (B) Faixa 1")</f>
        <v>Lançar Preço Coluna (B) Faixa 1</v>
      </c>
      <c r="M511" s="40" t="str">
        <f t="shared" ref="M511:M521" si="148">IF(E511&lt;&gt;0,IF(AND(E511&lt;E492),"Preço Ok Coluna (C) Faixa 1","ERRO Preço Coluna (C) Faixa 1"),"Lançar Preço Coluna (C) Faixa 1")</f>
        <v>Lançar Preço Coluna (C) Faixa 1</v>
      </c>
      <c r="N511" s="40" t="str">
        <f t="shared" ref="N511:N521" si="149">IF(F511&lt;&gt;0,IF(AND(F511&lt;F492),"Preço Ok Coluna (D) Faixa 1","ERRO Preço Coluna (D) Faixa 1"),"Lançar Preço Coluna (D) Faixa 1")</f>
        <v>Lançar Preço Coluna (D) Faixa 1</v>
      </c>
      <c r="O511" s="33"/>
      <c r="P511" s="31" t="str">
        <f>IF(F511&lt;&gt;"",IF(I511=TRUE,"Preços OK na Faixa 3","ERRO Preços na Faixa 3"),"Lançar Preços na Faixa 3")</f>
        <v>Lançar Preços na Faixa 3</v>
      </c>
    </row>
    <row r="512" spans="1:16" ht="25.5">
      <c r="A512" s="11">
        <v>4</v>
      </c>
      <c r="B512" s="12" t="s">
        <v>4</v>
      </c>
      <c r="C512" s="19"/>
      <c r="D512" s="19"/>
      <c r="E512" s="19"/>
      <c r="F512" s="19"/>
      <c r="G512" s="10">
        <f t="shared" si="145"/>
        <v>0</v>
      </c>
      <c r="H512" s="75"/>
      <c r="I512" s="51" t="str">
        <f t="shared" si="144"/>
        <v/>
      </c>
      <c r="J512" s="4"/>
      <c r="K512" s="40" t="str">
        <f t="shared" si="146"/>
        <v>Lançar Preço Coluna (A) Faixa 1</v>
      </c>
      <c r="L512" s="40" t="str">
        <f t="shared" si="147"/>
        <v>Lançar Preço Coluna (B) Faixa 1</v>
      </c>
      <c r="M512" s="40" t="str">
        <f t="shared" si="148"/>
        <v>Lançar Preço Coluna (C) Faixa 1</v>
      </c>
      <c r="N512" s="40" t="str">
        <f t="shared" si="149"/>
        <v>Lançar Preço Coluna (D) Faixa 1</v>
      </c>
      <c r="O512" s="33"/>
      <c r="P512" s="31" t="str">
        <f>IF(F512&lt;&gt;"",IF(I512=TRUE,"Preços OK na Faixa 4","ERRO Preços na Faixa 4"),"Lançar Preços na Faixa 4")</f>
        <v>Lançar Preços na Faixa 4</v>
      </c>
    </row>
    <row r="513" spans="1:16" ht="25.5">
      <c r="A513" s="11">
        <v>5</v>
      </c>
      <c r="B513" s="12" t="s">
        <v>5</v>
      </c>
      <c r="C513" s="19"/>
      <c r="D513" s="19"/>
      <c r="E513" s="19"/>
      <c r="F513" s="19"/>
      <c r="G513" s="10">
        <f t="shared" si="145"/>
        <v>0</v>
      </c>
      <c r="H513" s="75"/>
      <c r="I513" s="51" t="str">
        <f t="shared" si="144"/>
        <v/>
      </c>
      <c r="J513" s="4"/>
      <c r="K513" s="40" t="str">
        <f t="shared" si="146"/>
        <v>Lançar Preço Coluna (A) Faixa 1</v>
      </c>
      <c r="L513" s="40" t="str">
        <f t="shared" si="147"/>
        <v>Lançar Preço Coluna (B) Faixa 1</v>
      </c>
      <c r="M513" s="40" t="str">
        <f t="shared" si="148"/>
        <v>Lançar Preço Coluna (C) Faixa 1</v>
      </c>
      <c r="N513" s="40" t="str">
        <f t="shared" si="149"/>
        <v>Lançar Preço Coluna (D) Faixa 1</v>
      </c>
      <c r="O513" s="33"/>
      <c r="P513" s="31" t="str">
        <f>IF(F513&lt;&gt;"",IF(I513=TRUE,"Preços OK na Faixa 5","ERRO Preços na Faixa 5"),"Lançar Preços na Faixa 5")</f>
        <v>Lançar Preços na Faixa 5</v>
      </c>
    </row>
    <row r="514" spans="1:16" ht="25.5">
      <c r="A514" s="11">
        <v>6</v>
      </c>
      <c r="B514" s="12" t="s">
        <v>6</v>
      </c>
      <c r="C514" s="19"/>
      <c r="D514" s="19"/>
      <c r="E514" s="19"/>
      <c r="F514" s="19"/>
      <c r="G514" s="10">
        <f t="shared" si="145"/>
        <v>0</v>
      </c>
      <c r="H514" s="75"/>
      <c r="I514" s="51" t="str">
        <f t="shared" si="144"/>
        <v/>
      </c>
      <c r="J514" s="4"/>
      <c r="K514" s="40" t="str">
        <f t="shared" si="146"/>
        <v>Lançar Preço Coluna (A) Faixa 1</v>
      </c>
      <c r="L514" s="40" t="str">
        <f t="shared" si="147"/>
        <v>Lançar Preço Coluna (B) Faixa 1</v>
      </c>
      <c r="M514" s="40" t="str">
        <f t="shared" si="148"/>
        <v>Lançar Preço Coluna (C) Faixa 1</v>
      </c>
      <c r="N514" s="40" t="str">
        <f t="shared" si="149"/>
        <v>Lançar Preço Coluna (D) Faixa 1</v>
      </c>
      <c r="O514" s="33"/>
      <c r="P514" s="31" t="str">
        <f>IF(F514&lt;&gt;"",IF(I514=TRUE,"Preços OK na Faixa 6","ERRO Preços na Faixa 6"),"Lançar Preços na Faixa 6")</f>
        <v>Lançar Preços na Faixa 6</v>
      </c>
    </row>
    <row r="515" spans="1:16" ht="25.5">
      <c r="A515" s="11">
        <v>7</v>
      </c>
      <c r="B515" s="12" t="s">
        <v>7</v>
      </c>
      <c r="C515" s="19"/>
      <c r="D515" s="19"/>
      <c r="E515" s="19"/>
      <c r="F515" s="19"/>
      <c r="G515" s="10">
        <f t="shared" si="145"/>
        <v>0</v>
      </c>
      <c r="H515" s="75"/>
      <c r="I515" s="51" t="str">
        <f t="shared" si="144"/>
        <v/>
      </c>
      <c r="J515" s="4"/>
      <c r="K515" s="40" t="str">
        <f t="shared" si="146"/>
        <v>Lançar Preço Coluna (A) Faixa 1</v>
      </c>
      <c r="L515" s="40" t="str">
        <f t="shared" si="147"/>
        <v>Lançar Preço Coluna (B) Faixa 1</v>
      </c>
      <c r="M515" s="40" t="str">
        <f t="shared" si="148"/>
        <v>Lançar Preço Coluna (C) Faixa 1</v>
      </c>
      <c r="N515" s="40" t="str">
        <f t="shared" si="149"/>
        <v>Lançar Preço Coluna (D) Faixa 1</v>
      </c>
      <c r="O515" s="33"/>
      <c r="P515" s="31" t="str">
        <f>IF(F515&lt;&gt;"",IF(I515=TRUE,"Preços OK na Faixa 7","ERRO Preços na Faixa 7"),"Lançar Preços na Faixa 7")</f>
        <v>Lançar Preços na Faixa 7</v>
      </c>
    </row>
    <row r="516" spans="1:16" ht="25.5">
      <c r="A516" s="11">
        <v>8</v>
      </c>
      <c r="B516" s="12" t="s">
        <v>8</v>
      </c>
      <c r="C516" s="19"/>
      <c r="D516" s="19"/>
      <c r="E516" s="19"/>
      <c r="F516" s="19"/>
      <c r="G516" s="10">
        <f t="shared" si="145"/>
        <v>0</v>
      </c>
      <c r="H516" s="75"/>
      <c r="I516" s="51" t="str">
        <f t="shared" si="144"/>
        <v/>
      </c>
      <c r="J516" s="4"/>
      <c r="K516" s="40" t="str">
        <f t="shared" si="146"/>
        <v>Lançar Preço Coluna (A) Faixa 1</v>
      </c>
      <c r="L516" s="40" t="str">
        <f t="shared" si="147"/>
        <v>Lançar Preço Coluna (B) Faixa 1</v>
      </c>
      <c r="M516" s="40" t="str">
        <f t="shared" si="148"/>
        <v>Lançar Preço Coluna (C) Faixa 1</v>
      </c>
      <c r="N516" s="40" t="str">
        <f t="shared" si="149"/>
        <v>Lançar Preço Coluna (D) Faixa 1</v>
      </c>
      <c r="O516" s="33"/>
      <c r="P516" s="31" t="str">
        <f>IF(F516&lt;&gt;"",IF(I516=TRUE,"Preços OK na Faixa 8","ERRO Preços na Faixa 8"),"Lançar Preços na Faixa 8")</f>
        <v>Lançar Preços na Faixa 8</v>
      </c>
    </row>
    <row r="517" spans="1:16" ht="25.5">
      <c r="A517" s="11">
        <v>9</v>
      </c>
      <c r="B517" s="12" t="s">
        <v>9</v>
      </c>
      <c r="C517" s="19"/>
      <c r="D517" s="19"/>
      <c r="E517" s="19"/>
      <c r="F517" s="19"/>
      <c r="G517" s="10">
        <f t="shared" si="145"/>
        <v>0</v>
      </c>
      <c r="H517" s="75"/>
      <c r="I517" s="51" t="str">
        <f t="shared" si="144"/>
        <v/>
      </c>
      <c r="J517" s="4"/>
      <c r="K517" s="40" t="str">
        <f t="shared" si="146"/>
        <v>Lançar Preço Coluna (A) Faixa 1</v>
      </c>
      <c r="L517" s="40" t="str">
        <f t="shared" si="147"/>
        <v>Lançar Preço Coluna (B) Faixa 1</v>
      </c>
      <c r="M517" s="40" t="str">
        <f t="shared" si="148"/>
        <v>Lançar Preço Coluna (C) Faixa 1</v>
      </c>
      <c r="N517" s="40" t="str">
        <f t="shared" si="149"/>
        <v>Lançar Preço Coluna (D) Faixa 1</v>
      </c>
      <c r="O517" s="33"/>
      <c r="P517" s="31" t="str">
        <f>IF(F517&lt;&gt;"",IF(I517=TRUE,"Preços OK na Faixa 9","ERRO Preços na Faixa 9"),"Lançar Preços na Faixa 9")</f>
        <v>Lançar Preços na Faixa 9</v>
      </c>
    </row>
    <row r="518" spans="1:16" ht="25.5">
      <c r="A518" s="11">
        <v>10</v>
      </c>
      <c r="B518" s="12" t="s">
        <v>10</v>
      </c>
      <c r="C518" s="19"/>
      <c r="D518" s="19"/>
      <c r="E518" s="19"/>
      <c r="F518" s="19"/>
      <c r="G518" s="10">
        <f t="shared" si="145"/>
        <v>0</v>
      </c>
      <c r="H518" s="75"/>
      <c r="I518" s="51" t="str">
        <f t="shared" si="144"/>
        <v/>
      </c>
      <c r="J518" s="4"/>
      <c r="K518" s="40" t="str">
        <f t="shared" si="146"/>
        <v>Lançar Preço Coluna (A) Faixa 1</v>
      </c>
      <c r="L518" s="40" t="str">
        <f t="shared" si="147"/>
        <v>Lançar Preço Coluna (B) Faixa 1</v>
      </c>
      <c r="M518" s="40" t="str">
        <f t="shared" si="148"/>
        <v>Lançar Preço Coluna (C) Faixa 1</v>
      </c>
      <c r="N518" s="40" t="str">
        <f t="shared" si="149"/>
        <v>Lançar Preço Coluna (D) Faixa 1</v>
      </c>
      <c r="O518" s="33"/>
      <c r="P518" s="31" t="str">
        <f>IF(F518&lt;&gt;"",IF(I518=TRUE,"Preços OK na Faixa 10","ERRO Preços na Faixa 10"),"Lançar Preços na Faixa 10")</f>
        <v>Lançar Preços na Faixa 10</v>
      </c>
    </row>
    <row r="519" spans="1:16" ht="25.5">
      <c r="A519" s="11">
        <v>11</v>
      </c>
      <c r="B519" s="12" t="s">
        <v>11</v>
      </c>
      <c r="C519" s="19"/>
      <c r="D519" s="19"/>
      <c r="E519" s="19"/>
      <c r="F519" s="19"/>
      <c r="G519" s="10">
        <f t="shared" si="145"/>
        <v>0</v>
      </c>
      <c r="H519" s="75"/>
      <c r="I519" s="51" t="str">
        <f t="shared" si="144"/>
        <v/>
      </c>
      <c r="J519" s="4"/>
      <c r="K519" s="40" t="str">
        <f t="shared" si="146"/>
        <v>Lançar Preço Coluna (A) Faixa 1</v>
      </c>
      <c r="L519" s="40" t="str">
        <f t="shared" si="147"/>
        <v>Lançar Preço Coluna (B) Faixa 1</v>
      </c>
      <c r="M519" s="40" t="str">
        <f t="shared" si="148"/>
        <v>Lançar Preço Coluna (C) Faixa 1</v>
      </c>
      <c r="N519" s="40" t="str">
        <f t="shared" si="149"/>
        <v>Lançar Preço Coluna (D) Faixa 1</v>
      </c>
      <c r="O519" s="33"/>
      <c r="P519" s="31" t="str">
        <f>IF(F519&lt;&gt;"",IF(I519=TRUE,"Preços OK na Faixa 11","ERRO Preços na Faixa 11"),"Lançar Preços na Faixa 11")</f>
        <v>Lançar Preços na Faixa 11</v>
      </c>
    </row>
    <row r="520" spans="1:16" ht="25.5">
      <c r="A520" s="11">
        <v>12</v>
      </c>
      <c r="B520" s="12" t="s">
        <v>12</v>
      </c>
      <c r="C520" s="19"/>
      <c r="D520" s="19"/>
      <c r="E520" s="19"/>
      <c r="F520" s="19"/>
      <c r="G520" s="10">
        <f t="shared" si="145"/>
        <v>0</v>
      </c>
      <c r="H520" s="75"/>
      <c r="I520" s="51" t="str">
        <f t="shared" si="144"/>
        <v/>
      </c>
      <c r="J520" s="4"/>
      <c r="K520" s="40" t="str">
        <f t="shared" si="146"/>
        <v>Lançar Preço Coluna (A) Faixa 1</v>
      </c>
      <c r="L520" s="40" t="str">
        <f t="shared" si="147"/>
        <v>Lançar Preço Coluna (B) Faixa 1</v>
      </c>
      <c r="M520" s="40" t="str">
        <f t="shared" si="148"/>
        <v>Lançar Preço Coluna (C) Faixa 1</v>
      </c>
      <c r="N520" s="40" t="str">
        <f t="shared" si="149"/>
        <v>Lançar Preço Coluna (D) Faixa 1</v>
      </c>
      <c r="O520" s="33"/>
      <c r="P520" s="36" t="str">
        <f>IF(F520&lt;&gt;"",IF(I520=TRUE,"Preços OK na Faixa 12","ERRO Preços na Faixa 12"),"Lançar Preços na Faixa 12")</f>
        <v>Lançar Preços na Faixa 12</v>
      </c>
    </row>
    <row r="521" spans="1:16" ht="26.25" thickBot="1">
      <c r="A521" s="46">
        <v>13</v>
      </c>
      <c r="B521" s="47" t="s">
        <v>13</v>
      </c>
      <c r="C521" s="48"/>
      <c r="D521" s="48"/>
      <c r="E521" s="48"/>
      <c r="F521" s="48"/>
      <c r="G521" s="49">
        <f t="shared" si="145"/>
        <v>0</v>
      </c>
      <c r="H521" s="75">
        <f>SUM(G509:G521)</f>
        <v>0</v>
      </c>
      <c r="I521" s="51" t="str">
        <f t="shared" si="144"/>
        <v/>
      </c>
      <c r="J521" s="4"/>
      <c r="K521" s="40" t="str">
        <f t="shared" si="146"/>
        <v>Lançar Preço Coluna (A) Faixa 1</v>
      </c>
      <c r="L521" s="40" t="str">
        <f t="shared" si="147"/>
        <v>Lançar Preço Coluna (B) Faixa 1</v>
      </c>
      <c r="M521" s="40" t="str">
        <f t="shared" si="148"/>
        <v>Lançar Preço Coluna (C) Faixa 1</v>
      </c>
      <c r="N521" s="40" t="str">
        <f t="shared" si="149"/>
        <v>Lançar Preço Coluna (D) Faixa 1</v>
      </c>
      <c r="O521" s="39"/>
      <c r="P521" s="36" t="str">
        <f>IF(F521&lt;&gt;"",IF(I521=TRUE,"Preços OK na Faixa 13","ERRO Preços na Faixa 13"),"Lançar Preços na Faixa 13")</f>
        <v>Lançar Preços na Faixa 13</v>
      </c>
    </row>
    <row r="522" spans="1:16" ht="21.75" customHeight="1" thickBot="1">
      <c r="A522" s="6"/>
      <c r="B522" s="4"/>
      <c r="C522" s="4"/>
      <c r="D522" s="4"/>
      <c r="E522" s="4"/>
      <c r="F522" s="4"/>
      <c r="G522" s="4"/>
      <c r="H522" s="74"/>
      <c r="L522" s="1"/>
    </row>
    <row r="523" spans="1:16" s="63" customFormat="1" ht="30.75" customHeight="1" thickBot="1">
      <c r="A523" s="152" t="s">
        <v>58</v>
      </c>
      <c r="B523" s="153"/>
      <c r="C523" s="153"/>
      <c r="D523" s="153"/>
      <c r="E523" s="154"/>
      <c r="F523" s="154"/>
      <c r="G523" s="155"/>
      <c r="H523" s="58"/>
      <c r="I523" s="62"/>
      <c r="J523" s="64"/>
      <c r="K523" s="145" t="s">
        <v>50</v>
      </c>
      <c r="L523" s="145"/>
      <c r="M523" s="145"/>
      <c r="N523" s="145"/>
      <c r="O523" s="61"/>
      <c r="P523" s="147" t="s">
        <v>51</v>
      </c>
    </row>
    <row r="524" spans="1:16" ht="54" customHeight="1" thickBot="1">
      <c r="A524" s="156" t="s">
        <v>100</v>
      </c>
      <c r="B524" s="157"/>
      <c r="C524" s="157"/>
      <c r="D524" s="157"/>
      <c r="E524" s="157"/>
      <c r="F524" s="157"/>
      <c r="G524" s="158"/>
      <c r="H524" s="53"/>
      <c r="K524" s="145"/>
      <c r="L524" s="145"/>
      <c r="M524" s="145"/>
      <c r="N524" s="145"/>
      <c r="O524" s="18"/>
      <c r="P524" s="147"/>
    </row>
    <row r="525" spans="1:16" ht="13.5" customHeight="1" thickBot="1">
      <c r="A525" s="127" t="s">
        <v>37</v>
      </c>
      <c r="B525" s="127" t="s">
        <v>36</v>
      </c>
      <c r="C525" s="130" t="s">
        <v>45</v>
      </c>
      <c r="D525" s="131"/>
      <c r="E525" s="131"/>
      <c r="F525" s="132"/>
      <c r="G525" s="133" t="s">
        <v>89</v>
      </c>
      <c r="H525" s="54"/>
      <c r="K525" s="145"/>
      <c r="L525" s="145"/>
      <c r="M525" s="145"/>
      <c r="N525" s="145"/>
      <c r="O525" s="18"/>
      <c r="P525" s="147"/>
    </row>
    <row r="526" spans="1:16" ht="13.5" thickBot="1">
      <c r="A526" s="128"/>
      <c r="B526" s="128"/>
      <c r="C526" s="21" t="s">
        <v>41</v>
      </c>
      <c r="D526" s="20" t="s">
        <v>42</v>
      </c>
      <c r="E526" s="20" t="s">
        <v>43</v>
      </c>
      <c r="F526" s="20" t="s">
        <v>44</v>
      </c>
      <c r="G526" s="134"/>
      <c r="H526" s="54"/>
      <c r="K526" s="145"/>
      <c r="L526" s="145"/>
      <c r="M526" s="145"/>
      <c r="N526" s="145"/>
      <c r="O526" s="18"/>
      <c r="P526" s="147"/>
    </row>
    <row r="527" spans="1:16" ht="41.25" thickBot="1">
      <c r="A527" s="129"/>
      <c r="B527" s="129"/>
      <c r="C527" s="43" t="s">
        <v>87</v>
      </c>
      <c r="D527" s="44" t="s">
        <v>47</v>
      </c>
      <c r="E527" s="44" t="s">
        <v>88</v>
      </c>
      <c r="F527" s="44" t="s">
        <v>49</v>
      </c>
      <c r="G527" s="135"/>
      <c r="H527" s="54"/>
      <c r="K527" s="146"/>
      <c r="L527" s="146"/>
      <c r="M527" s="146"/>
      <c r="N527" s="146"/>
      <c r="O527" s="32"/>
      <c r="P527" s="148"/>
    </row>
    <row r="528" spans="1:16" ht="25.5">
      <c r="A528" s="8">
        <v>1</v>
      </c>
      <c r="B528" s="9" t="s">
        <v>1</v>
      </c>
      <c r="C528" s="19"/>
      <c r="D528" s="19"/>
      <c r="E528" s="19"/>
      <c r="F528" s="19"/>
      <c r="G528" s="10">
        <f>SUM(C528:D528)</f>
        <v>0</v>
      </c>
      <c r="H528" s="75"/>
      <c r="I528" s="51" t="str">
        <f t="shared" ref="I528:I540" si="150">IF(C528&lt;&gt;0,AND(D528&lt;C528,E528&lt;D528,F528&lt;E528),"")</f>
        <v/>
      </c>
      <c r="J528" s="4"/>
      <c r="K528" s="40" t="str">
        <f>IF(C528&lt;&gt;0,IF(AND(C528&lt;C509),"Preço Ok Coluna (A) Faixa 1","ERRO Preço Coluna (A) Faixa 1"),"Lançar Preço Coluna (A) Faixa 1")</f>
        <v>Lançar Preço Coluna (A) Faixa 1</v>
      </c>
      <c r="L528" s="40" t="str">
        <f>IF(D528&lt;&gt;0,IF(AND(D528&lt;D509),"Preço Ok Coluna (B) Faixa 1","ERRO Preço Coluna (B) Faixa 1"),"Lançar Preço Coluna (B) Faixa 1")</f>
        <v>Lançar Preço Coluna (B) Faixa 1</v>
      </c>
      <c r="M528" s="40" t="str">
        <f>IF(E528&lt;&gt;0,IF(AND(E528&lt;E509),"Preço Ok Coluna (C) Faixa 1","ERRO Preço Coluna (C) Faixa 1"),"Lançar Preço Coluna (C) Faixa 1")</f>
        <v>Lançar Preço Coluna (C) Faixa 1</v>
      </c>
      <c r="N528" s="40" t="str">
        <f>IF(F528&lt;&gt;0,IF(AND(F528&lt;F509),"Preço Ok Coluna (D) Faixa 1","ERRO Preço Coluna (D) Faixa 1"),"Lançar Preço Coluna (D) Faixa 1")</f>
        <v>Lançar Preço Coluna (D) Faixa 1</v>
      </c>
      <c r="O528" s="40"/>
      <c r="P528" s="31" t="str">
        <f>IF(F528&lt;&gt;"",IF(I528=TRUE,"Preços OK na Faixa 1","ERRO Preços na Faixa 1"),"Lançar Preços na Faixa 1")</f>
        <v>Lançar Preços na Faixa 1</v>
      </c>
    </row>
    <row r="529" spans="1:16" ht="25.5">
      <c r="A529" s="11">
        <v>2</v>
      </c>
      <c r="B529" s="12" t="s">
        <v>2</v>
      </c>
      <c r="C529" s="19"/>
      <c r="D529" s="19"/>
      <c r="E529" s="19"/>
      <c r="F529" s="19"/>
      <c r="G529" s="10">
        <f t="shared" ref="G529:G540" si="151">SUM(C529:D529)</f>
        <v>0</v>
      </c>
      <c r="H529" s="75"/>
      <c r="I529" s="51" t="str">
        <f t="shared" si="150"/>
        <v/>
      </c>
      <c r="J529" s="4"/>
      <c r="K529" s="40" t="str">
        <f>IF(C529&lt;&gt;0,IF(AND(C529&lt;C510),"Preço Ok Coluna (A) Faixa 1","ERRO Preço Coluna (A) Faixa 1"),"Lançar Preço Coluna (A) Faixa 1")</f>
        <v>Lançar Preço Coluna (A) Faixa 1</v>
      </c>
      <c r="L529" s="40" t="str">
        <f>IF(D529&lt;&gt;0,IF(AND(D529&lt;D510),"Preço Ok Coluna (B) Faixa 1","ERRO Preço Coluna (B) Faixa 1"),"Lançar Preço Coluna (B) Faixa 1")</f>
        <v>Lançar Preço Coluna (B) Faixa 1</v>
      </c>
      <c r="M529" s="40" t="str">
        <f>IF(E529&lt;&gt;0,IF(AND(E529&lt;E510),"Preço Ok Coluna (C) Faixa 1","ERRO Preço Coluna (C) Faixa 1"),"Lançar Preço Coluna (C) Faixa 1")</f>
        <v>Lançar Preço Coluna (C) Faixa 1</v>
      </c>
      <c r="N529" s="40" t="str">
        <f>IF(F529&lt;&gt;0,IF(AND(F529&lt;F510),"Preço Ok Coluna (D) Faixa 1","ERRO Preço Coluna (D) Faixa 1"),"Lançar Preço Coluna (D) Faixa 1")</f>
        <v>Lançar Preço Coluna (D) Faixa 1</v>
      </c>
      <c r="O529" s="33"/>
      <c r="P529" s="31" t="str">
        <f>IF(F529&lt;&gt;"",IF(I529=TRUE,"Preços OK na Faixa 2","ERRO Preços na Faixa 2"),"Lançar Preços na Faixa 2")</f>
        <v>Lançar Preços na Faixa 2</v>
      </c>
    </row>
    <row r="530" spans="1:16" ht="25.5">
      <c r="A530" s="11">
        <v>3</v>
      </c>
      <c r="B530" s="12" t="s">
        <v>3</v>
      </c>
      <c r="C530" s="19"/>
      <c r="D530" s="19"/>
      <c r="E530" s="19"/>
      <c r="F530" s="19"/>
      <c r="G530" s="10">
        <f t="shared" si="151"/>
        <v>0</v>
      </c>
      <c r="H530" s="75"/>
      <c r="I530" s="51" t="str">
        <f t="shared" si="150"/>
        <v/>
      </c>
      <c r="J530" s="4"/>
      <c r="K530" s="40" t="str">
        <f t="shared" ref="K530:K540" si="152">IF(C530&lt;&gt;0,IF(AND(C530&lt;C511),"Preço Ok Coluna (A) Faixa 1","ERRO Preço Coluna (A) Faixa 1"),"Lançar Preço Coluna (A) Faixa 1")</f>
        <v>Lançar Preço Coluna (A) Faixa 1</v>
      </c>
      <c r="L530" s="40" t="str">
        <f t="shared" ref="L530:L540" si="153">IF(D530&lt;&gt;0,IF(AND(D530&lt;D511),"Preço Ok Coluna (B) Faixa 1","ERRO Preço Coluna (B) Faixa 1"),"Lançar Preço Coluna (B) Faixa 1")</f>
        <v>Lançar Preço Coluna (B) Faixa 1</v>
      </c>
      <c r="M530" s="40" t="str">
        <f t="shared" ref="M530:M540" si="154">IF(E530&lt;&gt;0,IF(AND(E530&lt;E511),"Preço Ok Coluna (C) Faixa 1","ERRO Preço Coluna (C) Faixa 1"),"Lançar Preço Coluna (C) Faixa 1")</f>
        <v>Lançar Preço Coluna (C) Faixa 1</v>
      </c>
      <c r="N530" s="40" t="str">
        <f t="shared" ref="N530:N540" si="155">IF(F530&lt;&gt;0,IF(AND(F530&lt;F511),"Preço Ok Coluna (D) Faixa 1","ERRO Preço Coluna (D) Faixa 1"),"Lançar Preço Coluna (D) Faixa 1")</f>
        <v>Lançar Preço Coluna (D) Faixa 1</v>
      </c>
      <c r="O530" s="33"/>
      <c r="P530" s="31" t="str">
        <f>IF(F530&lt;&gt;"",IF(I530=TRUE,"Preços OK na Faixa 3","ERRO Preços na Faixa 3"),"Lançar Preços na Faixa 3")</f>
        <v>Lançar Preços na Faixa 3</v>
      </c>
    </row>
    <row r="531" spans="1:16" ht="25.5">
      <c r="A531" s="11">
        <v>4</v>
      </c>
      <c r="B531" s="12" t="s">
        <v>4</v>
      </c>
      <c r="C531" s="19"/>
      <c r="D531" s="19"/>
      <c r="E531" s="19"/>
      <c r="F531" s="19"/>
      <c r="G531" s="10">
        <f t="shared" si="151"/>
        <v>0</v>
      </c>
      <c r="H531" s="75"/>
      <c r="I531" s="51" t="str">
        <f t="shared" si="150"/>
        <v/>
      </c>
      <c r="J531" s="4"/>
      <c r="K531" s="40" t="str">
        <f t="shared" si="152"/>
        <v>Lançar Preço Coluna (A) Faixa 1</v>
      </c>
      <c r="L531" s="40" t="str">
        <f t="shared" si="153"/>
        <v>Lançar Preço Coluna (B) Faixa 1</v>
      </c>
      <c r="M531" s="40" t="str">
        <f t="shared" si="154"/>
        <v>Lançar Preço Coluna (C) Faixa 1</v>
      </c>
      <c r="N531" s="40" t="str">
        <f t="shared" si="155"/>
        <v>Lançar Preço Coluna (D) Faixa 1</v>
      </c>
      <c r="O531" s="33"/>
      <c r="P531" s="31" t="str">
        <f>IF(F531&lt;&gt;"",IF(I531=TRUE,"Preços OK na Faixa 4","ERRO Preços na Faixa 4"),"Lançar Preços na Faixa 4")</f>
        <v>Lançar Preços na Faixa 4</v>
      </c>
    </row>
    <row r="532" spans="1:16" ht="25.5">
      <c r="A532" s="11">
        <v>5</v>
      </c>
      <c r="B532" s="12" t="s">
        <v>5</v>
      </c>
      <c r="C532" s="19"/>
      <c r="D532" s="19"/>
      <c r="E532" s="19"/>
      <c r="F532" s="19"/>
      <c r="G532" s="10">
        <f t="shared" si="151"/>
        <v>0</v>
      </c>
      <c r="H532" s="75"/>
      <c r="I532" s="51" t="str">
        <f t="shared" si="150"/>
        <v/>
      </c>
      <c r="J532" s="4"/>
      <c r="K532" s="40" t="str">
        <f t="shared" si="152"/>
        <v>Lançar Preço Coluna (A) Faixa 1</v>
      </c>
      <c r="L532" s="40" t="str">
        <f t="shared" si="153"/>
        <v>Lançar Preço Coluna (B) Faixa 1</v>
      </c>
      <c r="M532" s="40" t="str">
        <f t="shared" si="154"/>
        <v>Lançar Preço Coluna (C) Faixa 1</v>
      </c>
      <c r="N532" s="40" t="str">
        <f t="shared" si="155"/>
        <v>Lançar Preço Coluna (D) Faixa 1</v>
      </c>
      <c r="O532" s="33"/>
      <c r="P532" s="31" t="str">
        <f>IF(F532&lt;&gt;"",IF(I532=TRUE,"Preços OK na Faixa 5","ERRO Preços na Faixa 5"),"Lançar Preços na Faixa 5")</f>
        <v>Lançar Preços na Faixa 5</v>
      </c>
    </row>
    <row r="533" spans="1:16" ht="25.5">
      <c r="A533" s="11">
        <v>6</v>
      </c>
      <c r="B533" s="12" t="s">
        <v>6</v>
      </c>
      <c r="C533" s="19"/>
      <c r="D533" s="19"/>
      <c r="E533" s="19"/>
      <c r="F533" s="19"/>
      <c r="G533" s="10">
        <f t="shared" si="151"/>
        <v>0</v>
      </c>
      <c r="H533" s="75"/>
      <c r="I533" s="51" t="str">
        <f t="shared" si="150"/>
        <v/>
      </c>
      <c r="J533" s="4"/>
      <c r="K533" s="40" t="str">
        <f t="shared" si="152"/>
        <v>Lançar Preço Coluna (A) Faixa 1</v>
      </c>
      <c r="L533" s="40" t="str">
        <f t="shared" si="153"/>
        <v>Lançar Preço Coluna (B) Faixa 1</v>
      </c>
      <c r="M533" s="40" t="str">
        <f t="shared" si="154"/>
        <v>Lançar Preço Coluna (C) Faixa 1</v>
      </c>
      <c r="N533" s="40" t="str">
        <f t="shared" si="155"/>
        <v>Lançar Preço Coluna (D) Faixa 1</v>
      </c>
      <c r="O533" s="33"/>
      <c r="P533" s="31" t="str">
        <f>IF(F533&lt;&gt;"",IF(I533=TRUE,"Preços OK na Faixa 6","ERRO Preços na Faixa 6"),"Lançar Preços na Faixa 6")</f>
        <v>Lançar Preços na Faixa 6</v>
      </c>
    </row>
    <row r="534" spans="1:16" ht="25.5">
      <c r="A534" s="11">
        <v>7</v>
      </c>
      <c r="B534" s="12" t="s">
        <v>7</v>
      </c>
      <c r="C534" s="19"/>
      <c r="D534" s="19"/>
      <c r="E534" s="19"/>
      <c r="F534" s="19"/>
      <c r="G534" s="10">
        <f t="shared" si="151"/>
        <v>0</v>
      </c>
      <c r="H534" s="75"/>
      <c r="I534" s="51" t="str">
        <f t="shared" si="150"/>
        <v/>
      </c>
      <c r="J534" s="4"/>
      <c r="K534" s="40" t="str">
        <f t="shared" si="152"/>
        <v>Lançar Preço Coluna (A) Faixa 1</v>
      </c>
      <c r="L534" s="40" t="str">
        <f t="shared" si="153"/>
        <v>Lançar Preço Coluna (B) Faixa 1</v>
      </c>
      <c r="M534" s="40" t="str">
        <f t="shared" si="154"/>
        <v>Lançar Preço Coluna (C) Faixa 1</v>
      </c>
      <c r="N534" s="40" t="str">
        <f t="shared" si="155"/>
        <v>Lançar Preço Coluna (D) Faixa 1</v>
      </c>
      <c r="O534" s="33"/>
      <c r="P534" s="31" t="str">
        <f>IF(F534&lt;&gt;"",IF(I534=TRUE,"Preços OK na Faixa 7","ERRO Preços na Faixa 7"),"Lançar Preços na Faixa 7")</f>
        <v>Lançar Preços na Faixa 7</v>
      </c>
    </row>
    <row r="535" spans="1:16" ht="25.5">
      <c r="A535" s="11">
        <v>8</v>
      </c>
      <c r="B535" s="12" t="s">
        <v>8</v>
      </c>
      <c r="C535" s="19"/>
      <c r="D535" s="19"/>
      <c r="E535" s="19"/>
      <c r="F535" s="19"/>
      <c r="G535" s="10">
        <f t="shared" si="151"/>
        <v>0</v>
      </c>
      <c r="H535" s="75"/>
      <c r="I535" s="51" t="str">
        <f t="shared" si="150"/>
        <v/>
      </c>
      <c r="J535" s="4"/>
      <c r="K535" s="40" t="str">
        <f t="shared" si="152"/>
        <v>Lançar Preço Coluna (A) Faixa 1</v>
      </c>
      <c r="L535" s="40" t="str">
        <f t="shared" si="153"/>
        <v>Lançar Preço Coluna (B) Faixa 1</v>
      </c>
      <c r="M535" s="40" t="str">
        <f t="shared" si="154"/>
        <v>Lançar Preço Coluna (C) Faixa 1</v>
      </c>
      <c r="N535" s="40" t="str">
        <f t="shared" si="155"/>
        <v>Lançar Preço Coluna (D) Faixa 1</v>
      </c>
      <c r="O535" s="33"/>
      <c r="P535" s="31" t="str">
        <f>IF(F535&lt;&gt;"",IF(I535=TRUE,"Preços OK na Faixa 8","ERRO Preços na Faixa 8"),"Lançar Preços na Faixa 8")</f>
        <v>Lançar Preços na Faixa 8</v>
      </c>
    </row>
    <row r="536" spans="1:16" ht="25.5">
      <c r="A536" s="11">
        <v>9</v>
      </c>
      <c r="B536" s="12" t="s">
        <v>9</v>
      </c>
      <c r="C536" s="19"/>
      <c r="D536" s="19"/>
      <c r="E536" s="19"/>
      <c r="F536" s="19"/>
      <c r="G536" s="10">
        <f t="shared" si="151"/>
        <v>0</v>
      </c>
      <c r="H536" s="75"/>
      <c r="I536" s="51" t="str">
        <f t="shared" si="150"/>
        <v/>
      </c>
      <c r="J536" s="4"/>
      <c r="K536" s="40" t="str">
        <f t="shared" si="152"/>
        <v>Lançar Preço Coluna (A) Faixa 1</v>
      </c>
      <c r="L536" s="40" t="str">
        <f t="shared" si="153"/>
        <v>Lançar Preço Coluna (B) Faixa 1</v>
      </c>
      <c r="M536" s="40" t="str">
        <f t="shared" si="154"/>
        <v>Lançar Preço Coluna (C) Faixa 1</v>
      </c>
      <c r="N536" s="40" t="str">
        <f t="shared" si="155"/>
        <v>Lançar Preço Coluna (D) Faixa 1</v>
      </c>
      <c r="O536" s="33"/>
      <c r="P536" s="31" t="str">
        <f>IF(F536&lt;&gt;"",IF(I536=TRUE,"Preços OK na Faixa 9","ERRO Preços na Faixa 9"),"Lançar Preços na Faixa 9")</f>
        <v>Lançar Preços na Faixa 9</v>
      </c>
    </row>
    <row r="537" spans="1:16" ht="25.5">
      <c r="A537" s="11">
        <v>10</v>
      </c>
      <c r="B537" s="12" t="s">
        <v>10</v>
      </c>
      <c r="C537" s="19"/>
      <c r="D537" s="19"/>
      <c r="E537" s="19"/>
      <c r="F537" s="19"/>
      <c r="G537" s="10">
        <f t="shared" si="151"/>
        <v>0</v>
      </c>
      <c r="H537" s="75"/>
      <c r="I537" s="51" t="str">
        <f t="shared" si="150"/>
        <v/>
      </c>
      <c r="J537" s="4"/>
      <c r="K537" s="40" t="str">
        <f t="shared" si="152"/>
        <v>Lançar Preço Coluna (A) Faixa 1</v>
      </c>
      <c r="L537" s="40" t="str">
        <f t="shared" si="153"/>
        <v>Lançar Preço Coluna (B) Faixa 1</v>
      </c>
      <c r="M537" s="40" t="str">
        <f t="shared" si="154"/>
        <v>Lançar Preço Coluna (C) Faixa 1</v>
      </c>
      <c r="N537" s="40" t="str">
        <f t="shared" si="155"/>
        <v>Lançar Preço Coluna (D) Faixa 1</v>
      </c>
      <c r="O537" s="33"/>
      <c r="P537" s="31" t="str">
        <f>IF(F537&lt;&gt;"",IF(I537=TRUE,"Preços OK na Faixa 10","ERRO Preços na Faixa 10"),"Lançar Preços na Faixa 10")</f>
        <v>Lançar Preços na Faixa 10</v>
      </c>
    </row>
    <row r="538" spans="1:16" ht="25.5">
      <c r="A538" s="11">
        <v>11</v>
      </c>
      <c r="B538" s="12" t="s">
        <v>11</v>
      </c>
      <c r="C538" s="19"/>
      <c r="D538" s="19"/>
      <c r="E538" s="19"/>
      <c r="F538" s="19"/>
      <c r="G538" s="10">
        <f t="shared" si="151"/>
        <v>0</v>
      </c>
      <c r="H538" s="75"/>
      <c r="I538" s="51" t="str">
        <f t="shared" si="150"/>
        <v/>
      </c>
      <c r="J538" s="4"/>
      <c r="K538" s="40" t="str">
        <f t="shared" si="152"/>
        <v>Lançar Preço Coluna (A) Faixa 1</v>
      </c>
      <c r="L538" s="40" t="str">
        <f t="shared" si="153"/>
        <v>Lançar Preço Coluna (B) Faixa 1</v>
      </c>
      <c r="M538" s="40" t="str">
        <f t="shared" si="154"/>
        <v>Lançar Preço Coluna (C) Faixa 1</v>
      </c>
      <c r="N538" s="40" t="str">
        <f t="shared" si="155"/>
        <v>Lançar Preço Coluna (D) Faixa 1</v>
      </c>
      <c r="O538" s="33"/>
      <c r="P538" s="31" t="str">
        <f>IF(F538&lt;&gt;"",IF(I538=TRUE,"Preços OK na Faixa 11","ERRO Preços na Faixa 11"),"Lançar Preços na Faixa 11")</f>
        <v>Lançar Preços na Faixa 11</v>
      </c>
    </row>
    <row r="539" spans="1:16" ht="25.5">
      <c r="A539" s="11">
        <v>12</v>
      </c>
      <c r="B539" s="12" t="s">
        <v>12</v>
      </c>
      <c r="C539" s="19"/>
      <c r="D539" s="19"/>
      <c r="E539" s="19"/>
      <c r="F539" s="19"/>
      <c r="G539" s="10">
        <f t="shared" si="151"/>
        <v>0</v>
      </c>
      <c r="H539" s="75"/>
      <c r="I539" s="51" t="str">
        <f t="shared" si="150"/>
        <v/>
      </c>
      <c r="J539" s="4"/>
      <c r="K539" s="40" t="str">
        <f t="shared" si="152"/>
        <v>Lançar Preço Coluna (A) Faixa 1</v>
      </c>
      <c r="L539" s="40" t="str">
        <f t="shared" si="153"/>
        <v>Lançar Preço Coluna (B) Faixa 1</v>
      </c>
      <c r="M539" s="40" t="str">
        <f t="shared" si="154"/>
        <v>Lançar Preço Coluna (C) Faixa 1</v>
      </c>
      <c r="N539" s="40" t="str">
        <f t="shared" si="155"/>
        <v>Lançar Preço Coluna (D) Faixa 1</v>
      </c>
      <c r="O539" s="33"/>
      <c r="P539" s="36" t="str">
        <f>IF(F539&lt;&gt;"",IF(I539=TRUE,"Preços OK na Faixa 12","ERRO Preços na Faixa 12"),"Lançar Preços na Faixa 12")</f>
        <v>Lançar Preços na Faixa 12</v>
      </c>
    </row>
    <row r="540" spans="1:16" ht="26.25" thickBot="1">
      <c r="A540" s="46">
        <v>13</v>
      </c>
      <c r="B540" s="47" t="s">
        <v>13</v>
      </c>
      <c r="C540" s="48"/>
      <c r="D540" s="48"/>
      <c r="E540" s="48"/>
      <c r="F540" s="48"/>
      <c r="G540" s="49">
        <f t="shared" si="151"/>
        <v>0</v>
      </c>
      <c r="H540" s="75">
        <f>SUM(G528:G540)</f>
        <v>0</v>
      </c>
      <c r="I540" s="51" t="str">
        <f t="shared" si="150"/>
        <v/>
      </c>
      <c r="J540" s="4"/>
      <c r="K540" s="40" t="str">
        <f t="shared" si="152"/>
        <v>Lançar Preço Coluna (A) Faixa 1</v>
      </c>
      <c r="L540" s="40" t="str">
        <f t="shared" si="153"/>
        <v>Lançar Preço Coluna (B) Faixa 1</v>
      </c>
      <c r="M540" s="40" t="str">
        <f t="shared" si="154"/>
        <v>Lançar Preço Coluna (C) Faixa 1</v>
      </c>
      <c r="N540" s="40" t="str">
        <f t="shared" si="155"/>
        <v>Lançar Preço Coluna (D) Faixa 1</v>
      </c>
      <c r="O540" s="39"/>
      <c r="P540" s="36" t="str">
        <f>IF(F540&lt;&gt;"",IF(I540=TRUE,"Preços OK na Faixa 13","ERRO Preços na Faixa 13"),"Lançar Preços na Faixa 13")</f>
        <v>Lançar Preços na Faixa 13</v>
      </c>
    </row>
    <row r="541" spans="1:16" ht="21.75" customHeight="1" thickBot="1">
      <c r="A541" s="6"/>
      <c r="B541" s="4"/>
      <c r="C541" s="4"/>
      <c r="D541" s="4"/>
      <c r="E541" s="4"/>
      <c r="F541" s="4"/>
      <c r="G541" s="4"/>
      <c r="H541" s="74"/>
      <c r="L541" s="1"/>
    </row>
    <row r="542" spans="1:16" s="63" customFormat="1" ht="30.75" customHeight="1" thickBot="1">
      <c r="A542" s="152" t="s">
        <v>59</v>
      </c>
      <c r="B542" s="153"/>
      <c r="C542" s="153"/>
      <c r="D542" s="153"/>
      <c r="E542" s="154"/>
      <c r="F542" s="154"/>
      <c r="G542" s="155"/>
      <c r="H542" s="58"/>
      <c r="I542" s="62"/>
      <c r="J542" s="64"/>
      <c r="K542" s="145" t="s">
        <v>50</v>
      </c>
      <c r="L542" s="145"/>
      <c r="M542" s="145"/>
      <c r="N542" s="145"/>
      <c r="O542" s="61"/>
      <c r="P542" s="147" t="s">
        <v>51</v>
      </c>
    </row>
    <row r="543" spans="1:16" ht="57.95" customHeight="1" thickBot="1">
      <c r="A543" s="156" t="s">
        <v>101</v>
      </c>
      <c r="B543" s="157"/>
      <c r="C543" s="157"/>
      <c r="D543" s="157"/>
      <c r="E543" s="157"/>
      <c r="F543" s="157"/>
      <c r="G543" s="158"/>
      <c r="H543" s="53"/>
      <c r="K543" s="145"/>
      <c r="L543" s="145"/>
      <c r="M543" s="145"/>
      <c r="N543" s="145"/>
      <c r="O543" s="18"/>
      <c r="P543" s="147"/>
    </row>
    <row r="544" spans="1:16" ht="13.5" customHeight="1" thickBot="1">
      <c r="A544" s="127" t="s">
        <v>37</v>
      </c>
      <c r="B544" s="127" t="s">
        <v>36</v>
      </c>
      <c r="C544" s="130" t="s">
        <v>45</v>
      </c>
      <c r="D544" s="131"/>
      <c r="E544" s="131"/>
      <c r="F544" s="132"/>
      <c r="G544" s="133" t="s">
        <v>89</v>
      </c>
      <c r="H544" s="54"/>
      <c r="K544" s="145"/>
      <c r="L544" s="145"/>
      <c r="M544" s="145"/>
      <c r="N544" s="145"/>
      <c r="O544" s="18"/>
      <c r="P544" s="147"/>
    </row>
    <row r="545" spans="1:16" ht="13.5" thickBot="1">
      <c r="A545" s="128"/>
      <c r="B545" s="128"/>
      <c r="C545" s="21" t="s">
        <v>41</v>
      </c>
      <c r="D545" s="20" t="s">
        <v>42</v>
      </c>
      <c r="E545" s="20" t="s">
        <v>43</v>
      </c>
      <c r="F545" s="20" t="s">
        <v>44</v>
      </c>
      <c r="G545" s="134"/>
      <c r="H545" s="54"/>
      <c r="K545" s="145"/>
      <c r="L545" s="145"/>
      <c r="M545" s="145"/>
      <c r="N545" s="145"/>
      <c r="O545" s="18"/>
      <c r="P545" s="147"/>
    </row>
    <row r="546" spans="1:16" ht="41.25" thickBot="1">
      <c r="A546" s="129"/>
      <c r="B546" s="129"/>
      <c r="C546" s="43" t="s">
        <v>87</v>
      </c>
      <c r="D546" s="44" t="s">
        <v>47</v>
      </c>
      <c r="E546" s="44" t="s">
        <v>88</v>
      </c>
      <c r="F546" s="44" t="s">
        <v>49</v>
      </c>
      <c r="G546" s="135"/>
      <c r="H546" s="54"/>
      <c r="K546" s="146"/>
      <c r="L546" s="146"/>
      <c r="M546" s="146"/>
      <c r="N546" s="146"/>
      <c r="O546" s="32"/>
      <c r="P546" s="148"/>
    </row>
    <row r="547" spans="1:16" ht="25.5">
      <c r="A547" s="8">
        <v>1</v>
      </c>
      <c r="B547" s="9" t="s">
        <v>1</v>
      </c>
      <c r="C547" s="19"/>
      <c r="D547" s="19"/>
      <c r="E547" s="19"/>
      <c r="F547" s="19"/>
      <c r="G547" s="10">
        <f t="shared" ref="G547:G559" si="156">SUM(C547:D547)</f>
        <v>0</v>
      </c>
      <c r="H547" s="75"/>
      <c r="I547" s="51" t="str">
        <f t="shared" ref="I547:I559" si="157">IF(C547&lt;&gt;0,AND(D547&lt;C547,E547&lt;D547,F547&lt;E547),"")</f>
        <v/>
      </c>
      <c r="J547" s="4"/>
      <c r="K547" s="40" t="str">
        <f>IF(C547&lt;&gt;0,IF(AND(C547&lt;C528),"Preço Ok Coluna (A) Faixa 1","ERRO Preço Coluna (A) Faixa 1"),"Lançar Preço Coluna (A) Faixa 1")</f>
        <v>Lançar Preço Coluna (A) Faixa 1</v>
      </c>
      <c r="L547" s="40" t="str">
        <f>IF(D547&lt;&gt;0,IF(AND(D547&lt;D528),"Preço Ok Coluna (B) Faixa 1","ERRO Preço Coluna (B) Faixa 1"),"Lançar Preço Coluna (B) Faixa 1")</f>
        <v>Lançar Preço Coluna (B) Faixa 1</v>
      </c>
      <c r="M547" s="40" t="str">
        <f>IF(E547&lt;&gt;0,IF(AND(E547&lt;E528),"Preço Ok Coluna (C) Faixa 1","ERRO Preço Coluna (C) Faixa 1"),"Lançar Preço Coluna (C) Faixa 1")</f>
        <v>Lançar Preço Coluna (C) Faixa 1</v>
      </c>
      <c r="N547" s="40" t="str">
        <f>IF(F547&lt;&gt;0,IF(AND(F547&lt;F528),"Preço Ok Coluna (D) Faixa 1","ERRO Preço Coluna (D) Faixa 1"),"Lançar Preço Coluna (D) Faixa 1")</f>
        <v>Lançar Preço Coluna (D) Faixa 1</v>
      </c>
      <c r="O547" s="40"/>
      <c r="P547" s="31" t="str">
        <f>IF(F547&lt;&gt;"",IF(I547=TRUE,"Preços OK na Faixa 1","ERRO Preços na Faixa 1"),"Lançar Preços na Faixa 1")</f>
        <v>Lançar Preços na Faixa 1</v>
      </c>
    </row>
    <row r="548" spans="1:16" ht="25.5">
      <c r="A548" s="11">
        <v>2</v>
      </c>
      <c r="B548" s="12" t="s">
        <v>2</v>
      </c>
      <c r="C548" s="19"/>
      <c r="D548" s="19"/>
      <c r="E548" s="19"/>
      <c r="F548" s="19"/>
      <c r="G548" s="10">
        <f t="shared" si="156"/>
        <v>0</v>
      </c>
      <c r="H548" s="75"/>
      <c r="I548" s="51" t="str">
        <f t="shared" si="157"/>
        <v/>
      </c>
      <c r="J548" s="4"/>
      <c r="K548" s="40" t="str">
        <f>IF(C548&lt;&gt;0,IF(AND(C548&lt;C529),"Preço Ok Coluna (A) Faixa 1","ERRO Preço Coluna (A) Faixa 1"),"Lançar Preço Coluna (A) Faixa 1")</f>
        <v>Lançar Preço Coluna (A) Faixa 1</v>
      </c>
      <c r="L548" s="40" t="str">
        <f>IF(D548&lt;&gt;0,IF(AND(D548&lt;D529),"Preço Ok Coluna (B) Faixa 1","ERRO Preço Coluna (B) Faixa 1"),"Lançar Preço Coluna (B) Faixa 1")</f>
        <v>Lançar Preço Coluna (B) Faixa 1</v>
      </c>
      <c r="M548" s="40" t="str">
        <f>IF(E548&lt;&gt;0,IF(AND(E548&lt;E529),"Preço Ok Coluna (C) Faixa 1","ERRO Preço Coluna (C) Faixa 1"),"Lançar Preço Coluna (C) Faixa 1")</f>
        <v>Lançar Preço Coluna (C) Faixa 1</v>
      </c>
      <c r="N548" s="40" t="str">
        <f>IF(F548&lt;&gt;0,IF(AND(F548&lt;F529),"Preço Ok Coluna (D) Faixa 1","ERRO Preço Coluna (D) Faixa 1"),"Lançar Preço Coluna (D) Faixa 1")</f>
        <v>Lançar Preço Coluna (D) Faixa 1</v>
      </c>
      <c r="O548" s="33"/>
      <c r="P548" s="31" t="str">
        <f>IF(F548&lt;&gt;"",IF(I548=TRUE,"Preços OK na Faixa 2","ERRO Preços na Faixa 2"),"Lançar Preços na Faixa 2")</f>
        <v>Lançar Preços na Faixa 2</v>
      </c>
    </row>
    <row r="549" spans="1:16" ht="25.5">
      <c r="A549" s="11">
        <v>3</v>
      </c>
      <c r="B549" s="12" t="s">
        <v>3</v>
      </c>
      <c r="C549" s="19"/>
      <c r="D549" s="19"/>
      <c r="E549" s="19"/>
      <c r="F549" s="19"/>
      <c r="G549" s="10">
        <f t="shared" si="156"/>
        <v>0</v>
      </c>
      <c r="H549" s="75"/>
      <c r="I549" s="51" t="str">
        <f t="shared" si="157"/>
        <v/>
      </c>
      <c r="J549" s="4"/>
      <c r="K549" s="40" t="str">
        <f t="shared" ref="K549:K559" si="158">IF(C549&lt;&gt;0,IF(AND(C549&lt;C530),"Preço Ok Coluna (A) Faixa 1","ERRO Preço Coluna (A) Faixa 1"),"Lançar Preço Coluna (A) Faixa 1")</f>
        <v>Lançar Preço Coluna (A) Faixa 1</v>
      </c>
      <c r="L549" s="40" t="str">
        <f t="shared" ref="L549:L559" si="159">IF(D549&lt;&gt;0,IF(AND(D549&lt;D530),"Preço Ok Coluna (B) Faixa 1","ERRO Preço Coluna (B) Faixa 1"),"Lançar Preço Coluna (B) Faixa 1")</f>
        <v>Lançar Preço Coluna (B) Faixa 1</v>
      </c>
      <c r="M549" s="40" t="str">
        <f t="shared" ref="M549:M559" si="160">IF(E549&lt;&gt;0,IF(AND(E549&lt;E530),"Preço Ok Coluna (C) Faixa 1","ERRO Preço Coluna (C) Faixa 1"),"Lançar Preço Coluna (C) Faixa 1")</f>
        <v>Lançar Preço Coluna (C) Faixa 1</v>
      </c>
      <c r="N549" s="40" t="str">
        <f t="shared" ref="N549:N559" si="161">IF(F549&lt;&gt;0,IF(AND(F549&lt;F530),"Preço Ok Coluna (D) Faixa 1","ERRO Preço Coluna (D) Faixa 1"),"Lançar Preço Coluna (D) Faixa 1")</f>
        <v>Lançar Preço Coluna (D) Faixa 1</v>
      </c>
      <c r="O549" s="33"/>
      <c r="P549" s="31" t="str">
        <f>IF(F549&lt;&gt;"",IF(I549=TRUE,"Preços OK na Faixa 3","ERRO Preços na Faixa 3"),"Lançar Preços na Faixa 3")</f>
        <v>Lançar Preços na Faixa 3</v>
      </c>
    </row>
    <row r="550" spans="1:16" ht="25.5">
      <c r="A550" s="11">
        <v>4</v>
      </c>
      <c r="B550" s="12" t="s">
        <v>4</v>
      </c>
      <c r="C550" s="19"/>
      <c r="D550" s="19"/>
      <c r="E550" s="19"/>
      <c r="F550" s="19"/>
      <c r="G550" s="10">
        <f t="shared" si="156"/>
        <v>0</v>
      </c>
      <c r="H550" s="75"/>
      <c r="I550" s="51" t="str">
        <f t="shared" si="157"/>
        <v/>
      </c>
      <c r="J550" s="4"/>
      <c r="K550" s="40" t="str">
        <f t="shared" si="158"/>
        <v>Lançar Preço Coluna (A) Faixa 1</v>
      </c>
      <c r="L550" s="40" t="str">
        <f t="shared" si="159"/>
        <v>Lançar Preço Coluna (B) Faixa 1</v>
      </c>
      <c r="M550" s="40" t="str">
        <f t="shared" si="160"/>
        <v>Lançar Preço Coluna (C) Faixa 1</v>
      </c>
      <c r="N550" s="40" t="str">
        <f t="shared" si="161"/>
        <v>Lançar Preço Coluna (D) Faixa 1</v>
      </c>
      <c r="O550" s="33"/>
      <c r="P550" s="31" t="str">
        <f>IF(F550&lt;&gt;"",IF(I550=TRUE,"Preços OK na Faixa 4","ERRO Preços na Faixa 4"),"Lançar Preços na Faixa 4")</f>
        <v>Lançar Preços na Faixa 4</v>
      </c>
    </row>
    <row r="551" spans="1:16" ht="25.5">
      <c r="A551" s="11">
        <v>5</v>
      </c>
      <c r="B551" s="12" t="s">
        <v>5</v>
      </c>
      <c r="C551" s="19"/>
      <c r="D551" s="19"/>
      <c r="E551" s="19"/>
      <c r="F551" s="19"/>
      <c r="G551" s="10">
        <f t="shared" si="156"/>
        <v>0</v>
      </c>
      <c r="H551" s="75"/>
      <c r="I551" s="51" t="str">
        <f t="shared" si="157"/>
        <v/>
      </c>
      <c r="J551" s="4"/>
      <c r="K551" s="40" t="str">
        <f t="shared" si="158"/>
        <v>Lançar Preço Coluna (A) Faixa 1</v>
      </c>
      <c r="L551" s="40" t="str">
        <f t="shared" si="159"/>
        <v>Lançar Preço Coluna (B) Faixa 1</v>
      </c>
      <c r="M551" s="40" t="str">
        <f t="shared" si="160"/>
        <v>Lançar Preço Coluna (C) Faixa 1</v>
      </c>
      <c r="N551" s="40" t="str">
        <f t="shared" si="161"/>
        <v>Lançar Preço Coluna (D) Faixa 1</v>
      </c>
      <c r="O551" s="33"/>
      <c r="P551" s="31" t="str">
        <f>IF(F551&lt;&gt;"",IF(I551=TRUE,"Preços OK na Faixa 5","ERRO Preços na Faixa 5"),"Lançar Preços na Faixa 5")</f>
        <v>Lançar Preços na Faixa 5</v>
      </c>
    </row>
    <row r="552" spans="1:16" ht="25.5">
      <c r="A552" s="11">
        <v>6</v>
      </c>
      <c r="B552" s="12" t="s">
        <v>6</v>
      </c>
      <c r="C552" s="19"/>
      <c r="D552" s="19"/>
      <c r="E552" s="19"/>
      <c r="F552" s="19"/>
      <c r="G552" s="10">
        <f t="shared" si="156"/>
        <v>0</v>
      </c>
      <c r="H552" s="75"/>
      <c r="I552" s="51" t="str">
        <f t="shared" si="157"/>
        <v/>
      </c>
      <c r="J552" s="4"/>
      <c r="K552" s="40" t="str">
        <f t="shared" si="158"/>
        <v>Lançar Preço Coluna (A) Faixa 1</v>
      </c>
      <c r="L552" s="40" t="str">
        <f t="shared" si="159"/>
        <v>Lançar Preço Coluna (B) Faixa 1</v>
      </c>
      <c r="M552" s="40" t="str">
        <f t="shared" si="160"/>
        <v>Lançar Preço Coluna (C) Faixa 1</v>
      </c>
      <c r="N552" s="40" t="str">
        <f t="shared" si="161"/>
        <v>Lançar Preço Coluna (D) Faixa 1</v>
      </c>
      <c r="O552" s="33"/>
      <c r="P552" s="31" t="str">
        <f>IF(F552&lt;&gt;"",IF(I552=TRUE,"Preços OK na Faixa 6","ERRO Preços na Faixa 6"),"Lançar Preços na Faixa 6")</f>
        <v>Lançar Preços na Faixa 6</v>
      </c>
    </row>
    <row r="553" spans="1:16" ht="25.5">
      <c r="A553" s="11">
        <v>7</v>
      </c>
      <c r="B553" s="12" t="s">
        <v>7</v>
      </c>
      <c r="C553" s="19"/>
      <c r="D553" s="19"/>
      <c r="E553" s="19"/>
      <c r="F553" s="19"/>
      <c r="G553" s="10">
        <f t="shared" si="156"/>
        <v>0</v>
      </c>
      <c r="H553" s="75"/>
      <c r="I553" s="51" t="str">
        <f t="shared" si="157"/>
        <v/>
      </c>
      <c r="J553" s="4"/>
      <c r="K553" s="40" t="str">
        <f t="shared" si="158"/>
        <v>Lançar Preço Coluna (A) Faixa 1</v>
      </c>
      <c r="L553" s="40" t="str">
        <f t="shared" si="159"/>
        <v>Lançar Preço Coluna (B) Faixa 1</v>
      </c>
      <c r="M553" s="40" t="str">
        <f t="shared" si="160"/>
        <v>Lançar Preço Coluna (C) Faixa 1</v>
      </c>
      <c r="N553" s="40" t="str">
        <f t="shared" si="161"/>
        <v>Lançar Preço Coluna (D) Faixa 1</v>
      </c>
      <c r="O553" s="33"/>
      <c r="P553" s="31" t="str">
        <f>IF(F553&lt;&gt;"",IF(I553=TRUE,"Preços OK na Faixa 7","ERRO Preços na Faixa 7"),"Lançar Preços na Faixa 7")</f>
        <v>Lançar Preços na Faixa 7</v>
      </c>
    </row>
    <row r="554" spans="1:16" ht="25.5">
      <c r="A554" s="11">
        <v>8</v>
      </c>
      <c r="B554" s="12" t="s">
        <v>8</v>
      </c>
      <c r="C554" s="19"/>
      <c r="D554" s="19"/>
      <c r="E554" s="19"/>
      <c r="F554" s="19"/>
      <c r="G554" s="10">
        <f t="shared" si="156"/>
        <v>0</v>
      </c>
      <c r="H554" s="75"/>
      <c r="I554" s="51" t="str">
        <f t="shared" si="157"/>
        <v/>
      </c>
      <c r="J554" s="4"/>
      <c r="K554" s="40" t="str">
        <f t="shared" si="158"/>
        <v>Lançar Preço Coluna (A) Faixa 1</v>
      </c>
      <c r="L554" s="40" t="str">
        <f t="shared" si="159"/>
        <v>Lançar Preço Coluna (B) Faixa 1</v>
      </c>
      <c r="M554" s="40" t="str">
        <f t="shared" si="160"/>
        <v>Lançar Preço Coluna (C) Faixa 1</v>
      </c>
      <c r="N554" s="40" t="str">
        <f t="shared" si="161"/>
        <v>Lançar Preço Coluna (D) Faixa 1</v>
      </c>
      <c r="O554" s="33"/>
      <c r="P554" s="31" t="str">
        <f>IF(F554&lt;&gt;"",IF(I554=TRUE,"Preços OK na Faixa 8","ERRO Preços na Faixa 8"),"Lançar Preços na Faixa 8")</f>
        <v>Lançar Preços na Faixa 8</v>
      </c>
    </row>
    <row r="555" spans="1:16" ht="25.5">
      <c r="A555" s="11">
        <v>9</v>
      </c>
      <c r="B555" s="12" t="s">
        <v>9</v>
      </c>
      <c r="C555" s="19"/>
      <c r="D555" s="19"/>
      <c r="E555" s="19"/>
      <c r="F555" s="19"/>
      <c r="G555" s="10">
        <f t="shared" si="156"/>
        <v>0</v>
      </c>
      <c r="H555" s="75"/>
      <c r="I555" s="51" t="str">
        <f t="shared" si="157"/>
        <v/>
      </c>
      <c r="J555" s="4"/>
      <c r="K555" s="40" t="str">
        <f t="shared" si="158"/>
        <v>Lançar Preço Coluna (A) Faixa 1</v>
      </c>
      <c r="L555" s="40" t="str">
        <f t="shared" si="159"/>
        <v>Lançar Preço Coluna (B) Faixa 1</v>
      </c>
      <c r="M555" s="40" t="str">
        <f t="shared" si="160"/>
        <v>Lançar Preço Coluna (C) Faixa 1</v>
      </c>
      <c r="N555" s="40" t="str">
        <f t="shared" si="161"/>
        <v>Lançar Preço Coluna (D) Faixa 1</v>
      </c>
      <c r="O555" s="33"/>
      <c r="P555" s="31" t="str">
        <f>IF(F555&lt;&gt;"",IF(I555=TRUE,"Preços OK na Faixa 9","ERRO Preços na Faixa 9"),"Lançar Preços na Faixa 9")</f>
        <v>Lançar Preços na Faixa 9</v>
      </c>
    </row>
    <row r="556" spans="1:16" ht="25.5">
      <c r="A556" s="11">
        <v>10</v>
      </c>
      <c r="B556" s="12" t="s">
        <v>10</v>
      </c>
      <c r="C556" s="19"/>
      <c r="D556" s="19"/>
      <c r="E556" s="19"/>
      <c r="F556" s="19"/>
      <c r="G556" s="10">
        <f t="shared" si="156"/>
        <v>0</v>
      </c>
      <c r="H556" s="75"/>
      <c r="I556" s="51" t="str">
        <f t="shared" si="157"/>
        <v/>
      </c>
      <c r="J556" s="4"/>
      <c r="K556" s="40" t="str">
        <f t="shared" si="158"/>
        <v>Lançar Preço Coluna (A) Faixa 1</v>
      </c>
      <c r="L556" s="40" t="str">
        <f t="shared" si="159"/>
        <v>Lançar Preço Coluna (B) Faixa 1</v>
      </c>
      <c r="M556" s="40" t="str">
        <f t="shared" si="160"/>
        <v>Lançar Preço Coluna (C) Faixa 1</v>
      </c>
      <c r="N556" s="40" t="str">
        <f t="shared" si="161"/>
        <v>Lançar Preço Coluna (D) Faixa 1</v>
      </c>
      <c r="O556" s="33"/>
      <c r="P556" s="31" t="str">
        <f>IF(F556&lt;&gt;"",IF(I556=TRUE,"Preços OK na Faixa 10","ERRO Preços na Faixa 10"),"Lançar Preços na Faixa 10")</f>
        <v>Lançar Preços na Faixa 10</v>
      </c>
    </row>
    <row r="557" spans="1:16" ht="25.5">
      <c r="A557" s="11">
        <v>11</v>
      </c>
      <c r="B557" s="12" t="s">
        <v>11</v>
      </c>
      <c r="C557" s="19"/>
      <c r="D557" s="19"/>
      <c r="E557" s="19"/>
      <c r="F557" s="19"/>
      <c r="G557" s="10">
        <f t="shared" si="156"/>
        <v>0</v>
      </c>
      <c r="H557" s="75"/>
      <c r="I557" s="51" t="str">
        <f t="shared" si="157"/>
        <v/>
      </c>
      <c r="J557" s="4"/>
      <c r="K557" s="40" t="str">
        <f t="shared" si="158"/>
        <v>Lançar Preço Coluna (A) Faixa 1</v>
      </c>
      <c r="L557" s="40" t="str">
        <f t="shared" si="159"/>
        <v>Lançar Preço Coluna (B) Faixa 1</v>
      </c>
      <c r="M557" s="40" t="str">
        <f t="shared" si="160"/>
        <v>Lançar Preço Coluna (C) Faixa 1</v>
      </c>
      <c r="N557" s="40" t="str">
        <f t="shared" si="161"/>
        <v>Lançar Preço Coluna (D) Faixa 1</v>
      </c>
      <c r="O557" s="33"/>
      <c r="P557" s="31" t="str">
        <f>IF(F557&lt;&gt;"",IF(I557=TRUE,"Preços OK na Faixa 11","ERRO Preços na Faixa 11"),"Lançar Preços na Faixa 11")</f>
        <v>Lançar Preços na Faixa 11</v>
      </c>
    </row>
    <row r="558" spans="1:16" ht="25.5">
      <c r="A558" s="11">
        <v>12</v>
      </c>
      <c r="B558" s="12" t="s">
        <v>12</v>
      </c>
      <c r="C558" s="19"/>
      <c r="D558" s="19"/>
      <c r="E558" s="19"/>
      <c r="F558" s="19"/>
      <c r="G558" s="10">
        <f t="shared" si="156"/>
        <v>0</v>
      </c>
      <c r="H558" s="75"/>
      <c r="I558" s="51" t="str">
        <f t="shared" si="157"/>
        <v/>
      </c>
      <c r="J558" s="4"/>
      <c r="K558" s="40" t="str">
        <f t="shared" si="158"/>
        <v>Lançar Preço Coluna (A) Faixa 1</v>
      </c>
      <c r="L558" s="40" t="str">
        <f t="shared" si="159"/>
        <v>Lançar Preço Coluna (B) Faixa 1</v>
      </c>
      <c r="M558" s="40" t="str">
        <f t="shared" si="160"/>
        <v>Lançar Preço Coluna (C) Faixa 1</v>
      </c>
      <c r="N558" s="40" t="str">
        <f t="shared" si="161"/>
        <v>Lançar Preço Coluna (D) Faixa 1</v>
      </c>
      <c r="O558" s="33"/>
      <c r="P558" s="36" t="str">
        <f>IF(F558&lt;&gt;"",IF(I558=TRUE,"Preços OK na Faixa 12","ERRO Preços na Faixa 12"),"Lançar Preços na Faixa 12")</f>
        <v>Lançar Preços na Faixa 12</v>
      </c>
    </row>
    <row r="559" spans="1:16" ht="26.25" thickBot="1">
      <c r="A559" s="46">
        <v>13</v>
      </c>
      <c r="B559" s="47" t="s">
        <v>13</v>
      </c>
      <c r="C559" s="48"/>
      <c r="D559" s="48"/>
      <c r="E559" s="48"/>
      <c r="F559" s="48"/>
      <c r="G559" s="49">
        <f t="shared" si="156"/>
        <v>0</v>
      </c>
      <c r="H559" s="75">
        <f>SUM(G547:G559)</f>
        <v>0</v>
      </c>
      <c r="I559" s="51" t="str">
        <f t="shared" si="157"/>
        <v/>
      </c>
      <c r="J559" s="4"/>
      <c r="K559" s="40" t="str">
        <f t="shared" si="158"/>
        <v>Lançar Preço Coluna (A) Faixa 1</v>
      </c>
      <c r="L559" s="40" t="str">
        <f t="shared" si="159"/>
        <v>Lançar Preço Coluna (B) Faixa 1</v>
      </c>
      <c r="M559" s="40" t="str">
        <f t="shared" si="160"/>
        <v>Lançar Preço Coluna (C) Faixa 1</v>
      </c>
      <c r="N559" s="40" t="str">
        <f t="shared" si="161"/>
        <v>Lançar Preço Coluna (D) Faixa 1</v>
      </c>
      <c r="O559" s="39"/>
      <c r="P559" s="36" t="str">
        <f>IF(F559&lt;&gt;"",IF(I559=TRUE,"Preços OK na Faixa 13","ERRO Preços na Faixa 13"),"Lançar Preços na Faixa 13")</f>
        <v>Lançar Preços na Faixa 13</v>
      </c>
    </row>
    <row r="560" spans="1:16" ht="21.75" customHeight="1" thickBot="1">
      <c r="A560" s="6"/>
      <c r="B560" s="4"/>
      <c r="C560" s="4"/>
      <c r="D560" s="4"/>
      <c r="E560" s="4"/>
      <c r="F560" s="4"/>
      <c r="G560" s="4"/>
      <c r="H560" s="74"/>
      <c r="L560" s="1"/>
    </row>
    <row r="561" spans="1:16" s="63" customFormat="1" ht="30.75" customHeight="1" thickBot="1">
      <c r="A561" s="152" t="s">
        <v>60</v>
      </c>
      <c r="B561" s="153"/>
      <c r="C561" s="153"/>
      <c r="D561" s="153"/>
      <c r="E561" s="154"/>
      <c r="F561" s="154"/>
      <c r="G561" s="155"/>
      <c r="H561" s="58"/>
      <c r="I561" s="62"/>
      <c r="J561" s="64"/>
      <c r="K561" s="145" t="s">
        <v>50</v>
      </c>
      <c r="L561" s="145"/>
      <c r="M561" s="145"/>
      <c r="N561" s="145"/>
      <c r="O561" s="61"/>
      <c r="P561" s="147" t="s">
        <v>51</v>
      </c>
    </row>
    <row r="562" spans="1:16" ht="60.95" customHeight="1" thickBot="1">
      <c r="A562" s="156" t="s">
        <v>102</v>
      </c>
      <c r="B562" s="157"/>
      <c r="C562" s="157"/>
      <c r="D562" s="157"/>
      <c r="E562" s="157"/>
      <c r="F562" s="157"/>
      <c r="G562" s="158"/>
      <c r="H562" s="53"/>
      <c r="K562" s="145"/>
      <c r="L562" s="145"/>
      <c r="M562" s="145"/>
      <c r="N562" s="145"/>
      <c r="O562" s="18"/>
      <c r="P562" s="147"/>
    </row>
    <row r="563" spans="1:16" ht="13.5" customHeight="1" thickBot="1">
      <c r="A563" s="127" t="s">
        <v>37</v>
      </c>
      <c r="B563" s="127" t="s">
        <v>36</v>
      </c>
      <c r="C563" s="130" t="s">
        <v>45</v>
      </c>
      <c r="D563" s="131"/>
      <c r="E563" s="131"/>
      <c r="F563" s="132"/>
      <c r="G563" s="133" t="s">
        <v>89</v>
      </c>
      <c r="H563" s="54"/>
      <c r="K563" s="145"/>
      <c r="L563" s="145"/>
      <c r="M563" s="145"/>
      <c r="N563" s="145"/>
      <c r="O563" s="18"/>
      <c r="P563" s="147"/>
    </row>
    <row r="564" spans="1:16" ht="13.5" thickBot="1">
      <c r="A564" s="128"/>
      <c r="B564" s="128"/>
      <c r="C564" s="21" t="s">
        <v>41</v>
      </c>
      <c r="D564" s="20" t="s">
        <v>42</v>
      </c>
      <c r="E564" s="20" t="s">
        <v>43</v>
      </c>
      <c r="F564" s="20" t="s">
        <v>44</v>
      </c>
      <c r="G564" s="134"/>
      <c r="H564" s="54"/>
      <c r="K564" s="145"/>
      <c r="L564" s="145"/>
      <c r="M564" s="145"/>
      <c r="N564" s="145"/>
      <c r="O564" s="18"/>
      <c r="P564" s="147"/>
    </row>
    <row r="565" spans="1:16" ht="41.25" thickBot="1">
      <c r="A565" s="129"/>
      <c r="B565" s="129"/>
      <c r="C565" s="43" t="s">
        <v>87</v>
      </c>
      <c r="D565" s="44" t="s">
        <v>47</v>
      </c>
      <c r="E565" s="44" t="s">
        <v>88</v>
      </c>
      <c r="F565" s="44" t="s">
        <v>49</v>
      </c>
      <c r="G565" s="135"/>
      <c r="H565" s="54"/>
      <c r="K565" s="146"/>
      <c r="L565" s="146"/>
      <c r="M565" s="146"/>
      <c r="N565" s="146"/>
      <c r="O565" s="32"/>
      <c r="P565" s="148"/>
    </row>
    <row r="566" spans="1:16" ht="25.5">
      <c r="A566" s="8">
        <v>1</v>
      </c>
      <c r="B566" s="9" t="s">
        <v>1</v>
      </c>
      <c r="C566" s="19"/>
      <c r="D566" s="19"/>
      <c r="E566" s="19"/>
      <c r="F566" s="19"/>
      <c r="G566" s="10">
        <f t="shared" ref="G566:G578" si="162">SUM(C566:D566)</f>
        <v>0</v>
      </c>
      <c r="H566" s="75"/>
      <c r="I566" s="51" t="str">
        <f t="shared" ref="I566:I578" si="163">IF(C566&lt;&gt;0,AND(D566&lt;C566,E566&lt;D566,F566&lt;E566),"")</f>
        <v/>
      </c>
      <c r="J566" s="4"/>
      <c r="K566" s="40" t="str">
        <f>IF(C566&lt;&gt;0,IF(AND(C566&lt;C547),"Preço Ok Coluna (A) Faixa 1","ERRO Preço Coluna (A) Faixa 1"),"Lançar Preço Coluna (A) Faixa 1")</f>
        <v>Lançar Preço Coluna (A) Faixa 1</v>
      </c>
      <c r="L566" s="40" t="str">
        <f>IF(D566&lt;&gt;0,IF(AND(D566&lt;D547),"Preço Ok Coluna (B) Faixa 1","ERRO Preço Coluna (B) Faixa 1"),"Lançar Preço Coluna (B) Faixa 1")</f>
        <v>Lançar Preço Coluna (B) Faixa 1</v>
      </c>
      <c r="M566" s="40" t="str">
        <f>IF(E566&lt;&gt;0,IF(AND(E566&lt;E547),"Preço Ok Coluna (C) Faixa 1","ERRO Preço Coluna (C) Faixa 1"),"Lançar Preço Coluna (C) Faixa 1")</f>
        <v>Lançar Preço Coluna (C) Faixa 1</v>
      </c>
      <c r="N566" s="40" t="str">
        <f>IF(F566&lt;&gt;0,IF(AND(F566&lt;F547),"Preço Ok Coluna (D) Faixa 1","ERRO Preço Coluna (D) Faixa 1"),"Lançar Preço Coluna (D) Faixa 1")</f>
        <v>Lançar Preço Coluna (D) Faixa 1</v>
      </c>
      <c r="O566" s="40"/>
      <c r="P566" s="31" t="str">
        <f>IF(F566&lt;&gt;"",IF(I566=TRUE,"Preços OK na Faixa 1","ERRO Preços na Faixa 1"),"Lançar Preços na Faixa 1")</f>
        <v>Lançar Preços na Faixa 1</v>
      </c>
    </row>
    <row r="567" spans="1:16" ht="25.5">
      <c r="A567" s="11">
        <v>2</v>
      </c>
      <c r="B567" s="12" t="s">
        <v>2</v>
      </c>
      <c r="C567" s="19"/>
      <c r="D567" s="19"/>
      <c r="E567" s="19"/>
      <c r="F567" s="19"/>
      <c r="G567" s="10">
        <f t="shared" si="162"/>
        <v>0</v>
      </c>
      <c r="H567" s="75"/>
      <c r="I567" s="51" t="str">
        <f t="shared" si="163"/>
        <v/>
      </c>
      <c r="J567" s="4"/>
      <c r="K567" s="40" t="str">
        <f>IF(C567&lt;&gt;0,IF(AND(C567&lt;C548),"Preço Ok Coluna (A) Faixa 1","ERRO Preço Coluna (A) Faixa 1"),"Lançar Preço Coluna (A) Faixa 1")</f>
        <v>Lançar Preço Coluna (A) Faixa 1</v>
      </c>
      <c r="L567" s="40" t="str">
        <f>IF(D567&lt;&gt;0,IF(AND(D567&lt;D548),"Preço Ok Coluna (B) Faixa 1","ERRO Preço Coluna (B) Faixa 1"),"Lançar Preço Coluna (B) Faixa 1")</f>
        <v>Lançar Preço Coluna (B) Faixa 1</v>
      </c>
      <c r="M567" s="40" t="str">
        <f>IF(E567&lt;&gt;0,IF(AND(E567&lt;E548),"Preço Ok Coluna (C) Faixa 1","ERRO Preço Coluna (C) Faixa 1"),"Lançar Preço Coluna (C) Faixa 1")</f>
        <v>Lançar Preço Coluna (C) Faixa 1</v>
      </c>
      <c r="N567" s="40" t="str">
        <f>IF(F567&lt;&gt;0,IF(AND(F567&lt;F548),"Preço Ok Coluna (D) Faixa 1","ERRO Preço Coluna (D) Faixa 1"),"Lançar Preço Coluna (D) Faixa 1")</f>
        <v>Lançar Preço Coluna (D) Faixa 1</v>
      </c>
      <c r="O567" s="33"/>
      <c r="P567" s="31" t="str">
        <f>IF(F567&lt;&gt;"",IF(I567=TRUE,"Preços OK na Faixa 2","ERRO Preços na Faixa 2"),"Lançar Preços na Faixa 2")</f>
        <v>Lançar Preços na Faixa 2</v>
      </c>
    </row>
    <row r="568" spans="1:16" ht="25.5">
      <c r="A568" s="11">
        <v>3</v>
      </c>
      <c r="B568" s="12" t="s">
        <v>3</v>
      </c>
      <c r="C568" s="19"/>
      <c r="D568" s="19"/>
      <c r="E568" s="19"/>
      <c r="F568" s="19"/>
      <c r="G568" s="10">
        <f t="shared" si="162"/>
        <v>0</v>
      </c>
      <c r="H568" s="75"/>
      <c r="I568" s="51" t="str">
        <f t="shared" si="163"/>
        <v/>
      </c>
      <c r="J568" s="4"/>
      <c r="K568" s="40" t="str">
        <f t="shared" ref="K568:K578" si="164">IF(C568&lt;&gt;0,IF(AND(C568&lt;C549),"Preço Ok Coluna (A) Faixa 1","ERRO Preço Coluna (A) Faixa 1"),"Lançar Preço Coluna (A) Faixa 1")</f>
        <v>Lançar Preço Coluna (A) Faixa 1</v>
      </c>
      <c r="L568" s="40" t="str">
        <f t="shared" ref="L568:L578" si="165">IF(D568&lt;&gt;0,IF(AND(D568&lt;D549),"Preço Ok Coluna (B) Faixa 1","ERRO Preço Coluna (B) Faixa 1"),"Lançar Preço Coluna (B) Faixa 1")</f>
        <v>Lançar Preço Coluna (B) Faixa 1</v>
      </c>
      <c r="M568" s="40" t="str">
        <f t="shared" ref="M568:M578" si="166">IF(E568&lt;&gt;0,IF(AND(E568&lt;E549),"Preço Ok Coluna (C) Faixa 1","ERRO Preço Coluna (C) Faixa 1"),"Lançar Preço Coluna (C) Faixa 1")</f>
        <v>Lançar Preço Coluna (C) Faixa 1</v>
      </c>
      <c r="N568" s="40" t="str">
        <f t="shared" ref="N568:N578" si="167">IF(F568&lt;&gt;0,IF(AND(F568&lt;F549),"Preço Ok Coluna (D) Faixa 1","ERRO Preço Coluna (D) Faixa 1"),"Lançar Preço Coluna (D) Faixa 1")</f>
        <v>Lançar Preço Coluna (D) Faixa 1</v>
      </c>
      <c r="O568" s="33"/>
      <c r="P568" s="31" t="str">
        <f>IF(F568&lt;&gt;"",IF(I568=TRUE,"Preços OK na Faixa 3","ERRO Preços na Faixa 3"),"Lançar Preços na Faixa 3")</f>
        <v>Lançar Preços na Faixa 3</v>
      </c>
    </row>
    <row r="569" spans="1:16" ht="25.5">
      <c r="A569" s="11">
        <v>4</v>
      </c>
      <c r="B569" s="12" t="s">
        <v>4</v>
      </c>
      <c r="C569" s="19"/>
      <c r="D569" s="19"/>
      <c r="E569" s="19"/>
      <c r="F569" s="19"/>
      <c r="G569" s="10">
        <f t="shared" si="162"/>
        <v>0</v>
      </c>
      <c r="H569" s="75"/>
      <c r="I569" s="51" t="str">
        <f t="shared" si="163"/>
        <v/>
      </c>
      <c r="J569" s="4"/>
      <c r="K569" s="40" t="str">
        <f t="shared" si="164"/>
        <v>Lançar Preço Coluna (A) Faixa 1</v>
      </c>
      <c r="L569" s="40" t="str">
        <f t="shared" si="165"/>
        <v>Lançar Preço Coluna (B) Faixa 1</v>
      </c>
      <c r="M569" s="40" t="str">
        <f t="shared" si="166"/>
        <v>Lançar Preço Coluna (C) Faixa 1</v>
      </c>
      <c r="N569" s="40" t="str">
        <f t="shared" si="167"/>
        <v>Lançar Preço Coluna (D) Faixa 1</v>
      </c>
      <c r="O569" s="33"/>
      <c r="P569" s="31" t="str">
        <f>IF(F569&lt;&gt;"",IF(I569=TRUE,"Preços OK na Faixa 4","ERRO Preços na Faixa 4"),"Lançar Preços na Faixa 4")</f>
        <v>Lançar Preços na Faixa 4</v>
      </c>
    </row>
    <row r="570" spans="1:16" ht="25.5">
      <c r="A570" s="11">
        <v>5</v>
      </c>
      <c r="B570" s="12" t="s">
        <v>5</v>
      </c>
      <c r="C570" s="19"/>
      <c r="D570" s="19"/>
      <c r="E570" s="19"/>
      <c r="F570" s="19"/>
      <c r="G570" s="10">
        <f t="shared" si="162"/>
        <v>0</v>
      </c>
      <c r="H570" s="75"/>
      <c r="I570" s="51" t="str">
        <f t="shared" si="163"/>
        <v/>
      </c>
      <c r="J570" s="4"/>
      <c r="K570" s="40" t="str">
        <f t="shared" si="164"/>
        <v>Lançar Preço Coluna (A) Faixa 1</v>
      </c>
      <c r="L570" s="40" t="str">
        <f t="shared" si="165"/>
        <v>Lançar Preço Coluna (B) Faixa 1</v>
      </c>
      <c r="M570" s="40" t="str">
        <f t="shared" si="166"/>
        <v>Lançar Preço Coluna (C) Faixa 1</v>
      </c>
      <c r="N570" s="40" t="str">
        <f t="shared" si="167"/>
        <v>Lançar Preço Coluna (D) Faixa 1</v>
      </c>
      <c r="O570" s="33"/>
      <c r="P570" s="31" t="str">
        <f>IF(F570&lt;&gt;"",IF(I570=TRUE,"Preços OK na Faixa 5","ERRO Preços na Faixa 5"),"Lançar Preços na Faixa 5")</f>
        <v>Lançar Preços na Faixa 5</v>
      </c>
    </row>
    <row r="571" spans="1:16" ht="25.5">
      <c r="A571" s="11">
        <v>6</v>
      </c>
      <c r="B571" s="12" t="s">
        <v>6</v>
      </c>
      <c r="C571" s="19"/>
      <c r="D571" s="19"/>
      <c r="E571" s="19"/>
      <c r="F571" s="19"/>
      <c r="G571" s="10">
        <f t="shared" si="162"/>
        <v>0</v>
      </c>
      <c r="H571" s="75"/>
      <c r="I571" s="51" t="str">
        <f t="shared" si="163"/>
        <v/>
      </c>
      <c r="J571" s="4"/>
      <c r="K571" s="40" t="str">
        <f t="shared" si="164"/>
        <v>Lançar Preço Coluna (A) Faixa 1</v>
      </c>
      <c r="L571" s="40" t="str">
        <f t="shared" si="165"/>
        <v>Lançar Preço Coluna (B) Faixa 1</v>
      </c>
      <c r="M571" s="40" t="str">
        <f t="shared" si="166"/>
        <v>Lançar Preço Coluna (C) Faixa 1</v>
      </c>
      <c r="N571" s="40" t="str">
        <f t="shared" si="167"/>
        <v>Lançar Preço Coluna (D) Faixa 1</v>
      </c>
      <c r="O571" s="33"/>
      <c r="P571" s="31" t="str">
        <f>IF(F571&lt;&gt;"",IF(I571=TRUE,"Preços OK na Faixa 6","ERRO Preços na Faixa 6"),"Lançar Preços na Faixa 6")</f>
        <v>Lançar Preços na Faixa 6</v>
      </c>
    </row>
    <row r="572" spans="1:16" ht="25.5">
      <c r="A572" s="11">
        <v>7</v>
      </c>
      <c r="B572" s="12" t="s">
        <v>7</v>
      </c>
      <c r="C572" s="19"/>
      <c r="D572" s="19"/>
      <c r="E572" s="19"/>
      <c r="F572" s="19"/>
      <c r="G572" s="10">
        <f t="shared" si="162"/>
        <v>0</v>
      </c>
      <c r="H572" s="75"/>
      <c r="I572" s="51" t="str">
        <f t="shared" si="163"/>
        <v/>
      </c>
      <c r="J572" s="4"/>
      <c r="K572" s="40" t="str">
        <f t="shared" si="164"/>
        <v>Lançar Preço Coluna (A) Faixa 1</v>
      </c>
      <c r="L572" s="40" t="str">
        <f t="shared" si="165"/>
        <v>Lançar Preço Coluna (B) Faixa 1</v>
      </c>
      <c r="M572" s="40" t="str">
        <f t="shared" si="166"/>
        <v>Lançar Preço Coluna (C) Faixa 1</v>
      </c>
      <c r="N572" s="40" t="str">
        <f t="shared" si="167"/>
        <v>Lançar Preço Coluna (D) Faixa 1</v>
      </c>
      <c r="O572" s="33"/>
      <c r="P572" s="31" t="str">
        <f>IF(F572&lt;&gt;"",IF(I572=TRUE,"Preços OK na Faixa 7","ERRO Preços na Faixa 7"),"Lançar Preços na Faixa 7")</f>
        <v>Lançar Preços na Faixa 7</v>
      </c>
    </row>
    <row r="573" spans="1:16" ht="25.5">
      <c r="A573" s="11">
        <v>8</v>
      </c>
      <c r="B573" s="12" t="s">
        <v>8</v>
      </c>
      <c r="C573" s="19"/>
      <c r="D573" s="19"/>
      <c r="E573" s="19"/>
      <c r="F573" s="19"/>
      <c r="G573" s="10">
        <f t="shared" si="162"/>
        <v>0</v>
      </c>
      <c r="H573" s="75"/>
      <c r="I573" s="51" t="str">
        <f t="shared" si="163"/>
        <v/>
      </c>
      <c r="J573" s="4"/>
      <c r="K573" s="40" t="str">
        <f t="shared" si="164"/>
        <v>Lançar Preço Coluna (A) Faixa 1</v>
      </c>
      <c r="L573" s="40" t="str">
        <f t="shared" si="165"/>
        <v>Lançar Preço Coluna (B) Faixa 1</v>
      </c>
      <c r="M573" s="40" t="str">
        <f t="shared" si="166"/>
        <v>Lançar Preço Coluna (C) Faixa 1</v>
      </c>
      <c r="N573" s="40" t="str">
        <f t="shared" si="167"/>
        <v>Lançar Preço Coluna (D) Faixa 1</v>
      </c>
      <c r="O573" s="33"/>
      <c r="P573" s="31" t="str">
        <f>IF(F573&lt;&gt;"",IF(I573=TRUE,"Preços OK na Faixa 8","ERRO Preços na Faixa 8"),"Lançar Preços na Faixa 8")</f>
        <v>Lançar Preços na Faixa 8</v>
      </c>
    </row>
    <row r="574" spans="1:16" ht="25.5">
      <c r="A574" s="11">
        <v>9</v>
      </c>
      <c r="B574" s="12" t="s">
        <v>9</v>
      </c>
      <c r="C574" s="19"/>
      <c r="D574" s="19"/>
      <c r="E574" s="19"/>
      <c r="F574" s="19"/>
      <c r="G574" s="10">
        <f t="shared" si="162"/>
        <v>0</v>
      </c>
      <c r="H574" s="75"/>
      <c r="I574" s="51" t="str">
        <f t="shared" si="163"/>
        <v/>
      </c>
      <c r="J574" s="4"/>
      <c r="K574" s="40" t="str">
        <f t="shared" si="164"/>
        <v>Lançar Preço Coluna (A) Faixa 1</v>
      </c>
      <c r="L574" s="40" t="str">
        <f t="shared" si="165"/>
        <v>Lançar Preço Coluna (B) Faixa 1</v>
      </c>
      <c r="M574" s="40" t="str">
        <f t="shared" si="166"/>
        <v>Lançar Preço Coluna (C) Faixa 1</v>
      </c>
      <c r="N574" s="40" t="str">
        <f t="shared" si="167"/>
        <v>Lançar Preço Coluna (D) Faixa 1</v>
      </c>
      <c r="O574" s="33"/>
      <c r="P574" s="31" t="str">
        <f>IF(F574&lt;&gt;"",IF(I574=TRUE,"Preços OK na Faixa 9","ERRO Preços na Faixa 9"),"Lançar Preços na Faixa 9")</f>
        <v>Lançar Preços na Faixa 9</v>
      </c>
    </row>
    <row r="575" spans="1:16" ht="25.5">
      <c r="A575" s="11">
        <v>10</v>
      </c>
      <c r="B575" s="12" t="s">
        <v>10</v>
      </c>
      <c r="C575" s="19"/>
      <c r="D575" s="19"/>
      <c r="E575" s="19"/>
      <c r="F575" s="19"/>
      <c r="G575" s="10">
        <f t="shared" si="162"/>
        <v>0</v>
      </c>
      <c r="H575" s="75"/>
      <c r="I575" s="51" t="str">
        <f t="shared" si="163"/>
        <v/>
      </c>
      <c r="J575" s="4"/>
      <c r="K575" s="40" t="str">
        <f t="shared" si="164"/>
        <v>Lançar Preço Coluna (A) Faixa 1</v>
      </c>
      <c r="L575" s="40" t="str">
        <f t="shared" si="165"/>
        <v>Lançar Preço Coluna (B) Faixa 1</v>
      </c>
      <c r="M575" s="40" t="str">
        <f t="shared" si="166"/>
        <v>Lançar Preço Coluna (C) Faixa 1</v>
      </c>
      <c r="N575" s="40" t="str">
        <f t="shared" si="167"/>
        <v>Lançar Preço Coluna (D) Faixa 1</v>
      </c>
      <c r="O575" s="33"/>
      <c r="P575" s="31" t="str">
        <f>IF(F575&lt;&gt;"",IF(I575=TRUE,"Preços OK na Faixa 10","ERRO Preços na Faixa 10"),"Lançar Preços na Faixa 10")</f>
        <v>Lançar Preços na Faixa 10</v>
      </c>
    </row>
    <row r="576" spans="1:16" ht="25.5">
      <c r="A576" s="11">
        <v>11</v>
      </c>
      <c r="B576" s="12" t="s">
        <v>11</v>
      </c>
      <c r="C576" s="19"/>
      <c r="D576" s="19"/>
      <c r="E576" s="19"/>
      <c r="F576" s="19"/>
      <c r="G576" s="10">
        <f t="shared" si="162"/>
        <v>0</v>
      </c>
      <c r="H576" s="75"/>
      <c r="I576" s="51" t="str">
        <f t="shared" si="163"/>
        <v/>
      </c>
      <c r="J576" s="4"/>
      <c r="K576" s="40" t="str">
        <f t="shared" si="164"/>
        <v>Lançar Preço Coluna (A) Faixa 1</v>
      </c>
      <c r="L576" s="40" t="str">
        <f t="shared" si="165"/>
        <v>Lançar Preço Coluna (B) Faixa 1</v>
      </c>
      <c r="M576" s="40" t="str">
        <f t="shared" si="166"/>
        <v>Lançar Preço Coluna (C) Faixa 1</v>
      </c>
      <c r="N576" s="40" t="str">
        <f t="shared" si="167"/>
        <v>Lançar Preço Coluna (D) Faixa 1</v>
      </c>
      <c r="O576" s="33"/>
      <c r="P576" s="31" t="str">
        <f>IF(F576&lt;&gt;"",IF(I576=TRUE,"Preços OK na Faixa 11","ERRO Preços na Faixa 11"),"Lançar Preços na Faixa 11")</f>
        <v>Lançar Preços na Faixa 11</v>
      </c>
    </row>
    <row r="577" spans="1:16" ht="25.5">
      <c r="A577" s="11">
        <v>12</v>
      </c>
      <c r="B577" s="12" t="s">
        <v>12</v>
      </c>
      <c r="C577" s="19"/>
      <c r="D577" s="19"/>
      <c r="E577" s="19"/>
      <c r="F577" s="19"/>
      <c r="G577" s="10">
        <f t="shared" si="162"/>
        <v>0</v>
      </c>
      <c r="H577" s="75"/>
      <c r="I577" s="51" t="str">
        <f t="shared" si="163"/>
        <v/>
      </c>
      <c r="J577" s="4"/>
      <c r="K577" s="40" t="str">
        <f t="shared" si="164"/>
        <v>Lançar Preço Coluna (A) Faixa 1</v>
      </c>
      <c r="L577" s="40" t="str">
        <f t="shared" si="165"/>
        <v>Lançar Preço Coluna (B) Faixa 1</v>
      </c>
      <c r="M577" s="40" t="str">
        <f t="shared" si="166"/>
        <v>Lançar Preço Coluna (C) Faixa 1</v>
      </c>
      <c r="N577" s="40" t="str">
        <f t="shared" si="167"/>
        <v>Lançar Preço Coluna (D) Faixa 1</v>
      </c>
      <c r="O577" s="33"/>
      <c r="P577" s="36" t="str">
        <f>IF(F577&lt;&gt;"",IF(I577=TRUE,"Preços OK na Faixa 12","ERRO Preços na Faixa 12"),"Lançar Preços na Faixa 12")</f>
        <v>Lançar Preços na Faixa 12</v>
      </c>
    </row>
    <row r="578" spans="1:16" ht="26.25" thickBot="1">
      <c r="A578" s="46">
        <v>13</v>
      </c>
      <c r="B578" s="47" t="s">
        <v>13</v>
      </c>
      <c r="C578" s="48"/>
      <c r="D578" s="48"/>
      <c r="E578" s="48"/>
      <c r="F578" s="48"/>
      <c r="G578" s="49">
        <f t="shared" si="162"/>
        <v>0</v>
      </c>
      <c r="H578" s="75">
        <f>SUM(G566:G578)</f>
        <v>0</v>
      </c>
      <c r="I578" s="51" t="str">
        <f t="shared" si="163"/>
        <v/>
      </c>
      <c r="J578" s="4"/>
      <c r="K578" s="40" t="str">
        <f t="shared" si="164"/>
        <v>Lançar Preço Coluna (A) Faixa 1</v>
      </c>
      <c r="L578" s="40" t="str">
        <f t="shared" si="165"/>
        <v>Lançar Preço Coluna (B) Faixa 1</v>
      </c>
      <c r="M578" s="40" t="str">
        <f t="shared" si="166"/>
        <v>Lançar Preço Coluna (C) Faixa 1</v>
      </c>
      <c r="N578" s="40" t="str">
        <f t="shared" si="167"/>
        <v>Lançar Preço Coluna (D) Faixa 1</v>
      </c>
      <c r="O578" s="39"/>
      <c r="P578" s="36" t="str">
        <f>IF(F578&lt;&gt;"",IF(I578=TRUE,"Preços OK na Faixa 13","ERRO Preços na Faixa 13"),"Lançar Preços na Faixa 13")</f>
        <v>Lançar Preços na Faixa 13</v>
      </c>
    </row>
    <row r="579" spans="1:16" ht="21.75" customHeight="1" thickBot="1">
      <c r="A579" s="6"/>
      <c r="B579" s="4"/>
      <c r="C579" s="4"/>
      <c r="D579" s="4"/>
      <c r="E579" s="4"/>
      <c r="F579" s="4"/>
      <c r="G579" s="4"/>
      <c r="H579" s="74"/>
      <c r="L579" s="1"/>
    </row>
    <row r="580" spans="1:16" s="63" customFormat="1" ht="30.75" customHeight="1" thickBot="1">
      <c r="A580" s="152" t="s">
        <v>61</v>
      </c>
      <c r="B580" s="153"/>
      <c r="C580" s="153"/>
      <c r="D580" s="153"/>
      <c r="E580" s="154"/>
      <c r="F580" s="154"/>
      <c r="G580" s="155"/>
      <c r="H580" s="58"/>
      <c r="I580" s="62"/>
      <c r="J580" s="64"/>
      <c r="K580" s="145" t="s">
        <v>50</v>
      </c>
      <c r="L580" s="145"/>
      <c r="M580" s="145"/>
      <c r="N580" s="145"/>
      <c r="O580" s="61"/>
      <c r="P580" s="147" t="s">
        <v>51</v>
      </c>
    </row>
    <row r="581" spans="1:16" ht="71.099999999999994" customHeight="1" thickBot="1">
      <c r="A581" s="156" t="s">
        <v>103</v>
      </c>
      <c r="B581" s="157"/>
      <c r="C581" s="157"/>
      <c r="D581" s="157"/>
      <c r="E581" s="157"/>
      <c r="F581" s="157"/>
      <c r="G581" s="158"/>
      <c r="H581" s="53"/>
      <c r="K581" s="145"/>
      <c r="L581" s="145"/>
      <c r="M581" s="145"/>
      <c r="N581" s="145"/>
      <c r="O581" s="18"/>
      <c r="P581" s="147"/>
    </row>
    <row r="582" spans="1:16" ht="13.5" customHeight="1" thickBot="1">
      <c r="A582" s="127" t="s">
        <v>37</v>
      </c>
      <c r="B582" s="127" t="s">
        <v>36</v>
      </c>
      <c r="C582" s="130" t="s">
        <v>45</v>
      </c>
      <c r="D582" s="131"/>
      <c r="E582" s="131"/>
      <c r="F582" s="132"/>
      <c r="G582" s="133" t="s">
        <v>89</v>
      </c>
      <c r="H582" s="54"/>
      <c r="K582" s="145"/>
      <c r="L582" s="145"/>
      <c r="M582" s="145"/>
      <c r="N582" s="145"/>
      <c r="O582" s="18"/>
      <c r="P582" s="147"/>
    </row>
    <row r="583" spans="1:16" ht="13.5" thickBot="1">
      <c r="A583" s="128"/>
      <c r="B583" s="128"/>
      <c r="C583" s="21" t="s">
        <v>41</v>
      </c>
      <c r="D583" s="20" t="s">
        <v>42</v>
      </c>
      <c r="E583" s="20" t="s">
        <v>43</v>
      </c>
      <c r="F583" s="20" t="s">
        <v>44</v>
      </c>
      <c r="G583" s="134"/>
      <c r="H583" s="54"/>
      <c r="K583" s="145"/>
      <c r="L583" s="145"/>
      <c r="M583" s="145"/>
      <c r="N583" s="145"/>
      <c r="O583" s="18"/>
      <c r="P583" s="147"/>
    </row>
    <row r="584" spans="1:16" ht="41.25" thickBot="1">
      <c r="A584" s="129"/>
      <c r="B584" s="129"/>
      <c r="C584" s="43" t="s">
        <v>87</v>
      </c>
      <c r="D584" s="44" t="s">
        <v>47</v>
      </c>
      <c r="E584" s="44" t="s">
        <v>88</v>
      </c>
      <c r="F584" s="44" t="s">
        <v>49</v>
      </c>
      <c r="G584" s="135"/>
      <c r="H584" s="54"/>
      <c r="K584" s="146"/>
      <c r="L584" s="146"/>
      <c r="M584" s="146"/>
      <c r="N584" s="146"/>
      <c r="O584" s="32"/>
      <c r="P584" s="148"/>
    </row>
    <row r="585" spans="1:16" ht="25.5">
      <c r="A585" s="8">
        <v>1</v>
      </c>
      <c r="B585" s="9" t="s">
        <v>1</v>
      </c>
      <c r="C585" s="19"/>
      <c r="D585" s="19"/>
      <c r="E585" s="19"/>
      <c r="F585" s="19"/>
      <c r="G585" s="10">
        <f t="shared" ref="G585:G597" si="168">SUM(C585:D585)</f>
        <v>0</v>
      </c>
      <c r="H585" s="75"/>
      <c r="I585" s="51" t="str">
        <f t="shared" ref="I585:I597" si="169">IF(C585&lt;&gt;0,AND(D585&lt;C585,E585&lt;D585,F585&lt;E585),"")</f>
        <v/>
      </c>
      <c r="J585" s="4"/>
      <c r="K585" s="40" t="str">
        <f>IF(C585&lt;&gt;0,IF(AND(C585&lt;C566),"Preço Ok Coluna (A) Faixa 1","ERRO Preço Coluna (A) Faixa 1"),"Lançar Preço Coluna (A) Faixa 1")</f>
        <v>Lançar Preço Coluna (A) Faixa 1</v>
      </c>
      <c r="L585" s="40" t="str">
        <f>IF(D585&lt;&gt;0,IF(AND(D585&lt;D566),"Preço Ok Coluna (B) Faixa 1","ERRO Preço Coluna (B) Faixa 1"),"Lançar Preço Coluna (B) Faixa 1")</f>
        <v>Lançar Preço Coluna (B) Faixa 1</v>
      </c>
      <c r="M585" s="40" t="str">
        <f>IF(E585&lt;&gt;0,IF(AND(E585&lt;E566),"Preço Ok Coluna (C) Faixa 1","ERRO Preço Coluna (C) Faixa 1"),"Lançar Preço Coluna (C) Faixa 1")</f>
        <v>Lançar Preço Coluna (C) Faixa 1</v>
      </c>
      <c r="N585" s="40" t="str">
        <f>IF(F585&lt;&gt;0,IF(AND(F585&lt;F566),"Preço Ok Coluna (D) Faixa 1","ERRO Preço Coluna (D) Faixa 1"),"Lançar Preço Coluna (D) Faixa 1")</f>
        <v>Lançar Preço Coluna (D) Faixa 1</v>
      </c>
      <c r="O585" s="40"/>
      <c r="P585" s="31" t="str">
        <f>IF(F585&lt;&gt;"",IF(I585=TRUE,"Preços OK na Faixa 1","ERRO Preços na Faixa 1"),"Lançar Preços na Faixa 1")</f>
        <v>Lançar Preços na Faixa 1</v>
      </c>
    </row>
    <row r="586" spans="1:16" ht="25.5">
      <c r="A586" s="11">
        <v>2</v>
      </c>
      <c r="B586" s="12" t="s">
        <v>2</v>
      </c>
      <c r="C586" s="19"/>
      <c r="D586" s="19"/>
      <c r="E586" s="19"/>
      <c r="F586" s="19"/>
      <c r="G586" s="10">
        <f t="shared" si="168"/>
        <v>0</v>
      </c>
      <c r="H586" s="75"/>
      <c r="I586" s="51" t="str">
        <f t="shared" si="169"/>
        <v/>
      </c>
      <c r="J586" s="4"/>
      <c r="K586" s="40" t="str">
        <f>IF(C586&lt;&gt;0,IF(AND(C586&lt;C567),"Preço Ok Coluna (A) Faixa 1","ERRO Preço Coluna (A) Faixa 1"),"Lançar Preço Coluna (A) Faixa 1")</f>
        <v>Lançar Preço Coluna (A) Faixa 1</v>
      </c>
      <c r="L586" s="40" t="str">
        <f>IF(D586&lt;&gt;0,IF(AND(D586&lt;D567),"Preço Ok Coluna (B) Faixa 1","ERRO Preço Coluna (B) Faixa 1"),"Lançar Preço Coluna (B) Faixa 1")</f>
        <v>Lançar Preço Coluna (B) Faixa 1</v>
      </c>
      <c r="M586" s="40" t="str">
        <f>IF(E586&lt;&gt;0,IF(AND(E586&lt;E567),"Preço Ok Coluna (C) Faixa 1","ERRO Preço Coluna (C) Faixa 1"),"Lançar Preço Coluna (C) Faixa 1")</f>
        <v>Lançar Preço Coluna (C) Faixa 1</v>
      </c>
      <c r="N586" s="40" t="str">
        <f>IF(F586&lt;&gt;0,IF(AND(F586&lt;F567),"Preço Ok Coluna (D) Faixa 1","ERRO Preço Coluna (D) Faixa 1"),"Lançar Preço Coluna (D) Faixa 1")</f>
        <v>Lançar Preço Coluna (D) Faixa 1</v>
      </c>
      <c r="O586" s="33"/>
      <c r="P586" s="31" t="str">
        <f>IF(F586&lt;&gt;"",IF(I586=TRUE,"Preços OK na Faixa 2","ERRO Preços na Faixa 2"),"Lançar Preços na Faixa 2")</f>
        <v>Lançar Preços na Faixa 2</v>
      </c>
    </row>
    <row r="587" spans="1:16" ht="25.5">
      <c r="A587" s="11">
        <v>3</v>
      </c>
      <c r="B587" s="12" t="s">
        <v>3</v>
      </c>
      <c r="C587" s="19"/>
      <c r="D587" s="19"/>
      <c r="E587" s="19"/>
      <c r="F587" s="19"/>
      <c r="G587" s="10">
        <f t="shared" si="168"/>
        <v>0</v>
      </c>
      <c r="H587" s="75"/>
      <c r="I587" s="51" t="str">
        <f t="shared" si="169"/>
        <v/>
      </c>
      <c r="J587" s="4"/>
      <c r="K587" s="40" t="str">
        <f t="shared" ref="K587:K597" si="170">IF(C587&lt;&gt;0,IF(AND(C587&lt;C568),"Preço Ok Coluna (A) Faixa 1","ERRO Preço Coluna (A) Faixa 1"),"Lançar Preço Coluna (A) Faixa 1")</f>
        <v>Lançar Preço Coluna (A) Faixa 1</v>
      </c>
      <c r="L587" s="40" t="str">
        <f t="shared" ref="L587:L597" si="171">IF(D587&lt;&gt;0,IF(AND(D587&lt;D568),"Preço Ok Coluna (B) Faixa 1","ERRO Preço Coluna (B) Faixa 1"),"Lançar Preço Coluna (B) Faixa 1")</f>
        <v>Lançar Preço Coluna (B) Faixa 1</v>
      </c>
      <c r="M587" s="40" t="str">
        <f t="shared" ref="M587:M597" si="172">IF(E587&lt;&gt;0,IF(AND(E587&lt;E568),"Preço Ok Coluna (C) Faixa 1","ERRO Preço Coluna (C) Faixa 1"),"Lançar Preço Coluna (C) Faixa 1")</f>
        <v>Lançar Preço Coluna (C) Faixa 1</v>
      </c>
      <c r="N587" s="40" t="str">
        <f t="shared" ref="N587:N597" si="173">IF(F587&lt;&gt;0,IF(AND(F587&lt;F568),"Preço Ok Coluna (D) Faixa 1","ERRO Preço Coluna (D) Faixa 1"),"Lançar Preço Coluna (D) Faixa 1")</f>
        <v>Lançar Preço Coluna (D) Faixa 1</v>
      </c>
      <c r="O587" s="33"/>
      <c r="P587" s="31" t="str">
        <f>IF(F587&lt;&gt;"",IF(I587=TRUE,"Preços OK na Faixa 3","ERRO Preços na Faixa 3"),"Lançar Preços na Faixa 3")</f>
        <v>Lançar Preços na Faixa 3</v>
      </c>
    </row>
    <row r="588" spans="1:16" ht="25.5">
      <c r="A588" s="11">
        <v>4</v>
      </c>
      <c r="B588" s="12" t="s">
        <v>4</v>
      </c>
      <c r="C588" s="19"/>
      <c r="D588" s="19"/>
      <c r="E588" s="19"/>
      <c r="F588" s="19"/>
      <c r="G588" s="10">
        <f t="shared" si="168"/>
        <v>0</v>
      </c>
      <c r="H588" s="75"/>
      <c r="I588" s="51" t="str">
        <f t="shared" si="169"/>
        <v/>
      </c>
      <c r="J588" s="4"/>
      <c r="K588" s="40" t="str">
        <f t="shared" si="170"/>
        <v>Lançar Preço Coluna (A) Faixa 1</v>
      </c>
      <c r="L588" s="40" t="str">
        <f t="shared" si="171"/>
        <v>Lançar Preço Coluna (B) Faixa 1</v>
      </c>
      <c r="M588" s="40" t="str">
        <f t="shared" si="172"/>
        <v>Lançar Preço Coluna (C) Faixa 1</v>
      </c>
      <c r="N588" s="40" t="str">
        <f t="shared" si="173"/>
        <v>Lançar Preço Coluna (D) Faixa 1</v>
      </c>
      <c r="O588" s="33"/>
      <c r="P588" s="31" t="str">
        <f>IF(F588&lt;&gt;"",IF(I588=TRUE,"Preços OK na Faixa 4","ERRO Preços na Faixa 4"),"Lançar Preços na Faixa 4")</f>
        <v>Lançar Preços na Faixa 4</v>
      </c>
    </row>
    <row r="589" spans="1:16" ht="25.5">
      <c r="A589" s="11">
        <v>5</v>
      </c>
      <c r="B589" s="12" t="s">
        <v>5</v>
      </c>
      <c r="C589" s="19"/>
      <c r="D589" s="19"/>
      <c r="E589" s="19"/>
      <c r="F589" s="19"/>
      <c r="G589" s="10">
        <f t="shared" si="168"/>
        <v>0</v>
      </c>
      <c r="H589" s="75"/>
      <c r="I589" s="51" t="str">
        <f t="shared" si="169"/>
        <v/>
      </c>
      <c r="J589" s="4"/>
      <c r="K589" s="40" t="str">
        <f t="shared" si="170"/>
        <v>Lançar Preço Coluna (A) Faixa 1</v>
      </c>
      <c r="L589" s="40" t="str">
        <f t="shared" si="171"/>
        <v>Lançar Preço Coluna (B) Faixa 1</v>
      </c>
      <c r="M589" s="40" t="str">
        <f t="shared" si="172"/>
        <v>Lançar Preço Coluna (C) Faixa 1</v>
      </c>
      <c r="N589" s="40" t="str">
        <f t="shared" si="173"/>
        <v>Lançar Preço Coluna (D) Faixa 1</v>
      </c>
      <c r="O589" s="33"/>
      <c r="P589" s="31" t="str">
        <f>IF(F589&lt;&gt;"",IF(I589=TRUE,"Preços OK na Faixa 5","ERRO Preços na Faixa 5"),"Lançar Preços na Faixa 5")</f>
        <v>Lançar Preços na Faixa 5</v>
      </c>
    </row>
    <row r="590" spans="1:16" ht="25.5">
      <c r="A590" s="11">
        <v>6</v>
      </c>
      <c r="B590" s="12" t="s">
        <v>6</v>
      </c>
      <c r="C590" s="19"/>
      <c r="D590" s="19"/>
      <c r="E590" s="19"/>
      <c r="F590" s="19"/>
      <c r="G590" s="10">
        <f t="shared" si="168"/>
        <v>0</v>
      </c>
      <c r="H590" s="75"/>
      <c r="I590" s="51" t="str">
        <f t="shared" si="169"/>
        <v/>
      </c>
      <c r="J590" s="4"/>
      <c r="K590" s="40" t="str">
        <f t="shared" si="170"/>
        <v>Lançar Preço Coluna (A) Faixa 1</v>
      </c>
      <c r="L590" s="40" t="str">
        <f t="shared" si="171"/>
        <v>Lançar Preço Coluna (B) Faixa 1</v>
      </c>
      <c r="M590" s="40" t="str">
        <f t="shared" si="172"/>
        <v>Lançar Preço Coluna (C) Faixa 1</v>
      </c>
      <c r="N590" s="40" t="str">
        <f t="shared" si="173"/>
        <v>Lançar Preço Coluna (D) Faixa 1</v>
      </c>
      <c r="O590" s="33"/>
      <c r="P590" s="31" t="str">
        <f>IF(F590&lt;&gt;"",IF(I590=TRUE,"Preços OK na Faixa 6","ERRO Preços na Faixa 6"),"Lançar Preços na Faixa 6")</f>
        <v>Lançar Preços na Faixa 6</v>
      </c>
    </row>
    <row r="591" spans="1:16" ht="25.5">
      <c r="A591" s="11">
        <v>7</v>
      </c>
      <c r="B591" s="12" t="s">
        <v>7</v>
      </c>
      <c r="C591" s="19"/>
      <c r="D591" s="19"/>
      <c r="E591" s="19"/>
      <c r="F591" s="19"/>
      <c r="G591" s="10">
        <f t="shared" si="168"/>
        <v>0</v>
      </c>
      <c r="H591" s="75"/>
      <c r="I591" s="51" t="str">
        <f t="shared" si="169"/>
        <v/>
      </c>
      <c r="J591" s="4"/>
      <c r="K591" s="40" t="str">
        <f t="shared" si="170"/>
        <v>Lançar Preço Coluna (A) Faixa 1</v>
      </c>
      <c r="L591" s="40" t="str">
        <f t="shared" si="171"/>
        <v>Lançar Preço Coluna (B) Faixa 1</v>
      </c>
      <c r="M591" s="40" t="str">
        <f t="shared" si="172"/>
        <v>Lançar Preço Coluna (C) Faixa 1</v>
      </c>
      <c r="N591" s="40" t="str">
        <f t="shared" si="173"/>
        <v>Lançar Preço Coluna (D) Faixa 1</v>
      </c>
      <c r="O591" s="33"/>
      <c r="P591" s="31" t="str">
        <f>IF(F591&lt;&gt;"",IF(I591=TRUE,"Preços OK na Faixa 7","ERRO Preços na Faixa 7"),"Lançar Preços na Faixa 7")</f>
        <v>Lançar Preços na Faixa 7</v>
      </c>
    </row>
    <row r="592" spans="1:16" ht="25.5">
      <c r="A592" s="11">
        <v>8</v>
      </c>
      <c r="B592" s="12" t="s">
        <v>8</v>
      </c>
      <c r="C592" s="19"/>
      <c r="D592" s="19"/>
      <c r="E592" s="19"/>
      <c r="F592" s="19"/>
      <c r="G592" s="10">
        <f t="shared" si="168"/>
        <v>0</v>
      </c>
      <c r="H592" s="75"/>
      <c r="I592" s="51" t="str">
        <f t="shared" si="169"/>
        <v/>
      </c>
      <c r="J592" s="4"/>
      <c r="K592" s="40" t="str">
        <f t="shared" si="170"/>
        <v>Lançar Preço Coluna (A) Faixa 1</v>
      </c>
      <c r="L592" s="40" t="str">
        <f t="shared" si="171"/>
        <v>Lançar Preço Coluna (B) Faixa 1</v>
      </c>
      <c r="M592" s="40" t="str">
        <f t="shared" si="172"/>
        <v>Lançar Preço Coluna (C) Faixa 1</v>
      </c>
      <c r="N592" s="40" t="str">
        <f t="shared" si="173"/>
        <v>Lançar Preço Coluna (D) Faixa 1</v>
      </c>
      <c r="O592" s="33"/>
      <c r="P592" s="31" t="str">
        <f>IF(F592&lt;&gt;"",IF(I592=TRUE,"Preços OK na Faixa 8","ERRO Preços na Faixa 8"),"Lançar Preços na Faixa 8")</f>
        <v>Lançar Preços na Faixa 8</v>
      </c>
    </row>
    <row r="593" spans="1:16" ht="25.5">
      <c r="A593" s="11">
        <v>9</v>
      </c>
      <c r="B593" s="12" t="s">
        <v>9</v>
      </c>
      <c r="C593" s="19"/>
      <c r="D593" s="19"/>
      <c r="E593" s="19"/>
      <c r="F593" s="19"/>
      <c r="G593" s="10">
        <f t="shared" si="168"/>
        <v>0</v>
      </c>
      <c r="H593" s="75"/>
      <c r="I593" s="51" t="str">
        <f t="shared" si="169"/>
        <v/>
      </c>
      <c r="J593" s="4"/>
      <c r="K593" s="40" t="str">
        <f t="shared" si="170"/>
        <v>Lançar Preço Coluna (A) Faixa 1</v>
      </c>
      <c r="L593" s="40" t="str">
        <f t="shared" si="171"/>
        <v>Lançar Preço Coluna (B) Faixa 1</v>
      </c>
      <c r="M593" s="40" t="str">
        <f t="shared" si="172"/>
        <v>Lançar Preço Coluna (C) Faixa 1</v>
      </c>
      <c r="N593" s="40" t="str">
        <f t="shared" si="173"/>
        <v>Lançar Preço Coluna (D) Faixa 1</v>
      </c>
      <c r="O593" s="33"/>
      <c r="P593" s="31" t="str">
        <f>IF(F593&lt;&gt;"",IF(I593=TRUE,"Preços OK na Faixa 9","ERRO Preços na Faixa 9"),"Lançar Preços na Faixa 9")</f>
        <v>Lançar Preços na Faixa 9</v>
      </c>
    </row>
    <row r="594" spans="1:16" ht="25.5">
      <c r="A594" s="11">
        <v>10</v>
      </c>
      <c r="B594" s="12" t="s">
        <v>10</v>
      </c>
      <c r="C594" s="19"/>
      <c r="D594" s="19"/>
      <c r="E594" s="19"/>
      <c r="F594" s="19"/>
      <c r="G594" s="10">
        <f t="shared" si="168"/>
        <v>0</v>
      </c>
      <c r="H594" s="75"/>
      <c r="I594" s="51" t="str">
        <f t="shared" si="169"/>
        <v/>
      </c>
      <c r="J594" s="4"/>
      <c r="K594" s="40" t="str">
        <f t="shared" si="170"/>
        <v>Lançar Preço Coluna (A) Faixa 1</v>
      </c>
      <c r="L594" s="40" t="str">
        <f t="shared" si="171"/>
        <v>Lançar Preço Coluna (B) Faixa 1</v>
      </c>
      <c r="M594" s="40" t="str">
        <f t="shared" si="172"/>
        <v>Lançar Preço Coluna (C) Faixa 1</v>
      </c>
      <c r="N594" s="40" t="str">
        <f t="shared" si="173"/>
        <v>Lançar Preço Coluna (D) Faixa 1</v>
      </c>
      <c r="O594" s="33"/>
      <c r="P594" s="31" t="str">
        <f>IF(F594&lt;&gt;"",IF(I594=TRUE,"Preços OK na Faixa 10","ERRO Preços na Faixa 10"),"Lançar Preços na Faixa 10")</f>
        <v>Lançar Preços na Faixa 10</v>
      </c>
    </row>
    <row r="595" spans="1:16" ht="25.5">
      <c r="A595" s="11">
        <v>11</v>
      </c>
      <c r="B595" s="12" t="s">
        <v>11</v>
      </c>
      <c r="C595" s="19"/>
      <c r="D595" s="19"/>
      <c r="E595" s="19"/>
      <c r="F595" s="19"/>
      <c r="G595" s="10">
        <f t="shared" si="168"/>
        <v>0</v>
      </c>
      <c r="H595" s="75"/>
      <c r="I595" s="51" t="str">
        <f t="shared" si="169"/>
        <v/>
      </c>
      <c r="J595" s="4"/>
      <c r="K595" s="40" t="str">
        <f t="shared" si="170"/>
        <v>Lançar Preço Coluna (A) Faixa 1</v>
      </c>
      <c r="L595" s="40" t="str">
        <f t="shared" si="171"/>
        <v>Lançar Preço Coluna (B) Faixa 1</v>
      </c>
      <c r="M595" s="40" t="str">
        <f t="shared" si="172"/>
        <v>Lançar Preço Coluna (C) Faixa 1</v>
      </c>
      <c r="N595" s="40" t="str">
        <f t="shared" si="173"/>
        <v>Lançar Preço Coluna (D) Faixa 1</v>
      </c>
      <c r="O595" s="33"/>
      <c r="P595" s="31" t="str">
        <f>IF(F595&lt;&gt;"",IF(I595=TRUE,"Preços OK na Faixa 11","ERRO Preços na Faixa 11"),"Lançar Preços na Faixa 11")</f>
        <v>Lançar Preços na Faixa 11</v>
      </c>
    </row>
    <row r="596" spans="1:16" ht="25.5">
      <c r="A596" s="11">
        <v>12</v>
      </c>
      <c r="B596" s="12" t="s">
        <v>12</v>
      </c>
      <c r="C596" s="19"/>
      <c r="D596" s="19"/>
      <c r="E596" s="19"/>
      <c r="F596" s="19"/>
      <c r="G596" s="10">
        <f t="shared" si="168"/>
        <v>0</v>
      </c>
      <c r="H596" s="75"/>
      <c r="I596" s="51" t="str">
        <f t="shared" si="169"/>
        <v/>
      </c>
      <c r="J596" s="4"/>
      <c r="K596" s="40" t="str">
        <f t="shared" si="170"/>
        <v>Lançar Preço Coluna (A) Faixa 1</v>
      </c>
      <c r="L596" s="40" t="str">
        <f t="shared" si="171"/>
        <v>Lançar Preço Coluna (B) Faixa 1</v>
      </c>
      <c r="M596" s="40" t="str">
        <f t="shared" si="172"/>
        <v>Lançar Preço Coluna (C) Faixa 1</v>
      </c>
      <c r="N596" s="40" t="str">
        <f t="shared" si="173"/>
        <v>Lançar Preço Coluna (D) Faixa 1</v>
      </c>
      <c r="O596" s="33"/>
      <c r="P596" s="36" t="str">
        <f>IF(F596&lt;&gt;"",IF(I596=TRUE,"Preços OK na Faixa 12","ERRO Preços na Faixa 12"),"Lançar Preços na Faixa 12")</f>
        <v>Lançar Preços na Faixa 12</v>
      </c>
    </row>
    <row r="597" spans="1:16" ht="26.25" thickBot="1">
      <c r="A597" s="46">
        <v>13</v>
      </c>
      <c r="B597" s="47" t="s">
        <v>13</v>
      </c>
      <c r="C597" s="48"/>
      <c r="D597" s="48"/>
      <c r="E597" s="48"/>
      <c r="F597" s="48"/>
      <c r="G597" s="49">
        <f t="shared" si="168"/>
        <v>0</v>
      </c>
      <c r="H597" s="75">
        <f>SUM(G585:G597)</f>
        <v>0</v>
      </c>
      <c r="I597" s="51" t="str">
        <f t="shared" si="169"/>
        <v/>
      </c>
      <c r="J597" s="4"/>
      <c r="K597" s="40" t="str">
        <f t="shared" si="170"/>
        <v>Lançar Preço Coluna (A) Faixa 1</v>
      </c>
      <c r="L597" s="40" t="str">
        <f t="shared" si="171"/>
        <v>Lançar Preço Coluna (B) Faixa 1</v>
      </c>
      <c r="M597" s="40" t="str">
        <f t="shared" si="172"/>
        <v>Lançar Preço Coluna (C) Faixa 1</v>
      </c>
      <c r="N597" s="40" t="str">
        <f t="shared" si="173"/>
        <v>Lançar Preço Coluna (D) Faixa 1</v>
      </c>
      <c r="O597" s="39"/>
      <c r="P597" s="36" t="str">
        <f>IF(F597&lt;&gt;"",IF(I597=TRUE,"Preços OK na Faixa 13","ERRO Preços na Faixa 13"),"Lançar Preços na Faixa 13")</f>
        <v>Lançar Preços na Faixa 13</v>
      </c>
    </row>
    <row r="598" spans="1:16" ht="21.75" customHeight="1" thickBot="1">
      <c r="A598" s="6"/>
      <c r="B598" s="4"/>
      <c r="C598" s="4"/>
      <c r="D598" s="4"/>
      <c r="E598" s="4"/>
      <c r="F598" s="4"/>
      <c r="G598" s="4"/>
      <c r="H598" s="74"/>
      <c r="L598" s="1"/>
    </row>
    <row r="599" spans="1:16" s="63" customFormat="1" ht="30.75" customHeight="1" thickBot="1">
      <c r="A599" s="152" t="s">
        <v>62</v>
      </c>
      <c r="B599" s="153"/>
      <c r="C599" s="153"/>
      <c r="D599" s="153"/>
      <c r="E599" s="154"/>
      <c r="F599" s="154"/>
      <c r="G599" s="155"/>
      <c r="H599" s="58"/>
      <c r="I599" s="62"/>
      <c r="J599" s="64"/>
      <c r="K599" s="145" t="s">
        <v>50</v>
      </c>
      <c r="L599" s="145"/>
      <c r="M599" s="145"/>
      <c r="N599" s="145"/>
      <c r="O599" s="61"/>
      <c r="P599" s="147" t="s">
        <v>51</v>
      </c>
    </row>
    <row r="600" spans="1:16" ht="68.099999999999994" customHeight="1" thickBot="1">
      <c r="A600" s="156" t="s">
        <v>104</v>
      </c>
      <c r="B600" s="157"/>
      <c r="C600" s="157"/>
      <c r="D600" s="157"/>
      <c r="E600" s="157"/>
      <c r="F600" s="157"/>
      <c r="G600" s="158"/>
      <c r="H600" s="53"/>
      <c r="K600" s="145"/>
      <c r="L600" s="145"/>
      <c r="M600" s="145"/>
      <c r="N600" s="145"/>
      <c r="O600" s="18"/>
      <c r="P600" s="147"/>
    </row>
    <row r="601" spans="1:16" ht="13.5" customHeight="1" thickBot="1">
      <c r="A601" s="127" t="s">
        <v>37</v>
      </c>
      <c r="B601" s="127" t="s">
        <v>36</v>
      </c>
      <c r="C601" s="130" t="s">
        <v>45</v>
      </c>
      <c r="D601" s="131"/>
      <c r="E601" s="131"/>
      <c r="F601" s="132"/>
      <c r="G601" s="133" t="s">
        <v>89</v>
      </c>
      <c r="H601" s="54"/>
      <c r="K601" s="145"/>
      <c r="L601" s="145"/>
      <c r="M601" s="145"/>
      <c r="N601" s="145"/>
      <c r="O601" s="18"/>
      <c r="P601" s="147"/>
    </row>
    <row r="602" spans="1:16" ht="13.5" thickBot="1">
      <c r="A602" s="128"/>
      <c r="B602" s="128"/>
      <c r="C602" s="21" t="s">
        <v>41</v>
      </c>
      <c r="D602" s="20" t="s">
        <v>42</v>
      </c>
      <c r="E602" s="20" t="s">
        <v>43</v>
      </c>
      <c r="F602" s="20" t="s">
        <v>44</v>
      </c>
      <c r="G602" s="134"/>
      <c r="H602" s="54"/>
      <c r="K602" s="145"/>
      <c r="L602" s="145"/>
      <c r="M602" s="145"/>
      <c r="N602" s="145"/>
      <c r="O602" s="18"/>
      <c r="P602" s="147"/>
    </row>
    <row r="603" spans="1:16" ht="41.25" thickBot="1">
      <c r="A603" s="129"/>
      <c r="B603" s="129"/>
      <c r="C603" s="43" t="s">
        <v>87</v>
      </c>
      <c r="D603" s="44" t="s">
        <v>47</v>
      </c>
      <c r="E603" s="44" t="s">
        <v>88</v>
      </c>
      <c r="F603" s="44" t="s">
        <v>49</v>
      </c>
      <c r="G603" s="135"/>
      <c r="H603" s="54"/>
      <c r="K603" s="146"/>
      <c r="L603" s="146"/>
      <c r="M603" s="146"/>
      <c r="N603" s="146"/>
      <c r="O603" s="32"/>
      <c r="P603" s="148"/>
    </row>
    <row r="604" spans="1:16" ht="25.5">
      <c r="A604" s="8">
        <v>1</v>
      </c>
      <c r="B604" s="9" t="s">
        <v>1</v>
      </c>
      <c r="C604" s="19"/>
      <c r="D604" s="19"/>
      <c r="E604" s="19"/>
      <c r="F604" s="19"/>
      <c r="G604" s="10">
        <f t="shared" ref="G604:G616" si="174">SUM(C604:D604)</f>
        <v>0</v>
      </c>
      <c r="H604" s="75"/>
      <c r="I604" s="51" t="str">
        <f t="shared" ref="I604:I616" si="175">IF(C604&lt;&gt;0,AND(D604&lt;C604,E604&lt;D604,F604&lt;E604),"")</f>
        <v/>
      </c>
      <c r="J604" s="4"/>
      <c r="K604" s="40" t="str">
        <f>IF(C604&lt;&gt;0,IF(AND(C604&lt;C585),"Preço Ok Coluna (A) Faixa 1","ERRO Preço Coluna (A) Faixa 1"),"Lançar Preço Coluna (A) Faixa 1")</f>
        <v>Lançar Preço Coluna (A) Faixa 1</v>
      </c>
      <c r="L604" s="40" t="str">
        <f>IF(D604&lt;&gt;0,IF(AND(D604&lt;D585),"Preço Ok Coluna (B) Faixa 1","ERRO Preço Coluna (B) Faixa 1"),"Lançar Preço Coluna (B) Faixa 1")</f>
        <v>Lançar Preço Coluna (B) Faixa 1</v>
      </c>
      <c r="M604" s="40" t="str">
        <f>IF(E604&lt;&gt;0,IF(AND(E604&lt;E585),"Preço Ok Coluna (C) Faixa 1","ERRO Preço Coluna (C) Faixa 1"),"Lançar Preço Coluna (C) Faixa 1")</f>
        <v>Lançar Preço Coluna (C) Faixa 1</v>
      </c>
      <c r="N604" s="40" t="str">
        <f>IF(F604&lt;&gt;0,IF(AND(F604&lt;F585),"Preço Ok Coluna (D) Faixa 1","ERRO Preço Coluna (D) Faixa 1"),"Lançar Preço Coluna (D) Faixa 1")</f>
        <v>Lançar Preço Coluna (D) Faixa 1</v>
      </c>
      <c r="O604" s="40"/>
      <c r="P604" s="31" t="str">
        <f>IF(F604&lt;&gt;"",IF(I604=TRUE,"Preços OK na Faixa 1","ERRO Preços na Faixa 1"),"Lançar Preços na Faixa 1")</f>
        <v>Lançar Preços na Faixa 1</v>
      </c>
    </row>
    <row r="605" spans="1:16" ht="25.5">
      <c r="A605" s="11">
        <v>2</v>
      </c>
      <c r="B605" s="12" t="s">
        <v>2</v>
      </c>
      <c r="C605" s="19"/>
      <c r="D605" s="19"/>
      <c r="E605" s="19"/>
      <c r="F605" s="19"/>
      <c r="G605" s="10">
        <f t="shared" si="174"/>
        <v>0</v>
      </c>
      <c r="H605" s="75"/>
      <c r="I605" s="51" t="str">
        <f t="shared" si="175"/>
        <v/>
      </c>
      <c r="J605" s="4"/>
      <c r="K605" s="40" t="str">
        <f>IF(C605&lt;&gt;0,IF(AND(C605&lt;C586),"Preço Ok Coluna (A) Faixa 1","ERRO Preço Coluna (A) Faixa 1"),"Lançar Preço Coluna (A) Faixa 1")</f>
        <v>Lançar Preço Coluna (A) Faixa 1</v>
      </c>
      <c r="L605" s="40" t="str">
        <f>IF(D605&lt;&gt;0,IF(AND(D605&lt;D586),"Preço Ok Coluna (B) Faixa 1","ERRO Preço Coluna (B) Faixa 1"),"Lançar Preço Coluna (B) Faixa 1")</f>
        <v>Lançar Preço Coluna (B) Faixa 1</v>
      </c>
      <c r="M605" s="40" t="str">
        <f>IF(E605&lt;&gt;0,IF(AND(E605&lt;E586),"Preço Ok Coluna (C) Faixa 1","ERRO Preço Coluna (C) Faixa 1"),"Lançar Preço Coluna (C) Faixa 1")</f>
        <v>Lançar Preço Coluna (C) Faixa 1</v>
      </c>
      <c r="N605" s="40" t="str">
        <f>IF(F605&lt;&gt;0,IF(AND(F605&lt;F586),"Preço Ok Coluna (D) Faixa 1","ERRO Preço Coluna (D) Faixa 1"),"Lançar Preço Coluna (D) Faixa 1")</f>
        <v>Lançar Preço Coluna (D) Faixa 1</v>
      </c>
      <c r="O605" s="33"/>
      <c r="P605" s="31" t="str">
        <f>IF(F605&lt;&gt;"",IF(I605=TRUE,"Preços OK na Faixa 2","ERRO Preços na Faixa 2"),"Lançar Preços na Faixa 2")</f>
        <v>Lançar Preços na Faixa 2</v>
      </c>
    </row>
    <row r="606" spans="1:16" ht="25.5">
      <c r="A606" s="11">
        <v>3</v>
      </c>
      <c r="B606" s="12" t="s">
        <v>3</v>
      </c>
      <c r="C606" s="19"/>
      <c r="D606" s="19"/>
      <c r="E606" s="19"/>
      <c r="F606" s="19"/>
      <c r="G606" s="10">
        <f t="shared" si="174"/>
        <v>0</v>
      </c>
      <c r="H606" s="75"/>
      <c r="I606" s="51" t="str">
        <f t="shared" si="175"/>
        <v/>
      </c>
      <c r="J606" s="4"/>
      <c r="K606" s="40" t="str">
        <f t="shared" ref="K606:K616" si="176">IF(C606&lt;&gt;0,IF(AND(C606&lt;C587),"Preço Ok Coluna (A) Faixa 1","ERRO Preço Coluna (A) Faixa 1"),"Lançar Preço Coluna (A) Faixa 1")</f>
        <v>Lançar Preço Coluna (A) Faixa 1</v>
      </c>
      <c r="L606" s="40" t="str">
        <f t="shared" ref="L606:L616" si="177">IF(D606&lt;&gt;0,IF(AND(D606&lt;D587),"Preço Ok Coluna (B) Faixa 1","ERRO Preço Coluna (B) Faixa 1"),"Lançar Preço Coluna (B) Faixa 1")</f>
        <v>Lançar Preço Coluna (B) Faixa 1</v>
      </c>
      <c r="M606" s="40" t="str">
        <f t="shared" ref="M606:M616" si="178">IF(E606&lt;&gt;0,IF(AND(E606&lt;E587),"Preço Ok Coluna (C) Faixa 1","ERRO Preço Coluna (C) Faixa 1"),"Lançar Preço Coluna (C) Faixa 1")</f>
        <v>Lançar Preço Coluna (C) Faixa 1</v>
      </c>
      <c r="N606" s="40" t="str">
        <f t="shared" ref="N606:N616" si="179">IF(F606&lt;&gt;0,IF(AND(F606&lt;F587),"Preço Ok Coluna (D) Faixa 1","ERRO Preço Coluna (D) Faixa 1"),"Lançar Preço Coluna (D) Faixa 1")</f>
        <v>Lançar Preço Coluna (D) Faixa 1</v>
      </c>
      <c r="O606" s="33"/>
      <c r="P606" s="31" t="str">
        <f>IF(F606&lt;&gt;"",IF(I606=TRUE,"Preços OK na Faixa 3","ERRO Preços na Faixa 3"),"Lançar Preços na Faixa 3")</f>
        <v>Lançar Preços na Faixa 3</v>
      </c>
    </row>
    <row r="607" spans="1:16" ht="25.5">
      <c r="A607" s="11">
        <v>4</v>
      </c>
      <c r="B607" s="12" t="s">
        <v>4</v>
      </c>
      <c r="C607" s="19"/>
      <c r="D607" s="19"/>
      <c r="E607" s="19"/>
      <c r="F607" s="19"/>
      <c r="G607" s="10">
        <f t="shared" si="174"/>
        <v>0</v>
      </c>
      <c r="H607" s="75"/>
      <c r="I607" s="51" t="str">
        <f t="shared" si="175"/>
        <v/>
      </c>
      <c r="J607" s="4"/>
      <c r="K607" s="40" t="str">
        <f t="shared" si="176"/>
        <v>Lançar Preço Coluna (A) Faixa 1</v>
      </c>
      <c r="L607" s="40" t="str">
        <f t="shared" si="177"/>
        <v>Lançar Preço Coluna (B) Faixa 1</v>
      </c>
      <c r="M607" s="40" t="str">
        <f t="shared" si="178"/>
        <v>Lançar Preço Coluna (C) Faixa 1</v>
      </c>
      <c r="N607" s="40" t="str">
        <f t="shared" si="179"/>
        <v>Lançar Preço Coluna (D) Faixa 1</v>
      </c>
      <c r="O607" s="33"/>
      <c r="P607" s="31" t="str">
        <f>IF(F607&lt;&gt;"",IF(I607=TRUE,"Preços OK na Faixa 4","ERRO Preços na Faixa 4"),"Lançar Preços na Faixa 4")</f>
        <v>Lançar Preços na Faixa 4</v>
      </c>
    </row>
    <row r="608" spans="1:16" ht="25.5">
      <c r="A608" s="11">
        <v>5</v>
      </c>
      <c r="B608" s="12" t="s">
        <v>5</v>
      </c>
      <c r="C608" s="19"/>
      <c r="D608" s="19"/>
      <c r="E608" s="19"/>
      <c r="F608" s="19"/>
      <c r="G608" s="10">
        <f t="shared" si="174"/>
        <v>0</v>
      </c>
      <c r="H608" s="75"/>
      <c r="I608" s="51" t="str">
        <f t="shared" si="175"/>
        <v/>
      </c>
      <c r="J608" s="4"/>
      <c r="K608" s="40" t="str">
        <f t="shared" si="176"/>
        <v>Lançar Preço Coluna (A) Faixa 1</v>
      </c>
      <c r="L608" s="40" t="str">
        <f t="shared" si="177"/>
        <v>Lançar Preço Coluna (B) Faixa 1</v>
      </c>
      <c r="M608" s="40" t="str">
        <f t="shared" si="178"/>
        <v>Lançar Preço Coluna (C) Faixa 1</v>
      </c>
      <c r="N608" s="40" t="str">
        <f t="shared" si="179"/>
        <v>Lançar Preço Coluna (D) Faixa 1</v>
      </c>
      <c r="O608" s="33"/>
      <c r="P608" s="31" t="str">
        <f>IF(F608&lt;&gt;"",IF(I608=TRUE,"Preços OK na Faixa 5","ERRO Preços na Faixa 5"),"Lançar Preços na Faixa 5")</f>
        <v>Lançar Preços na Faixa 5</v>
      </c>
    </row>
    <row r="609" spans="1:16" ht="25.5">
      <c r="A609" s="11">
        <v>6</v>
      </c>
      <c r="B609" s="12" t="s">
        <v>6</v>
      </c>
      <c r="C609" s="19"/>
      <c r="D609" s="19"/>
      <c r="E609" s="19"/>
      <c r="F609" s="19"/>
      <c r="G609" s="10">
        <f t="shared" si="174"/>
        <v>0</v>
      </c>
      <c r="H609" s="75"/>
      <c r="I609" s="51" t="str">
        <f t="shared" si="175"/>
        <v/>
      </c>
      <c r="J609" s="4"/>
      <c r="K609" s="40" t="str">
        <f t="shared" si="176"/>
        <v>Lançar Preço Coluna (A) Faixa 1</v>
      </c>
      <c r="L609" s="40" t="str">
        <f t="shared" si="177"/>
        <v>Lançar Preço Coluna (B) Faixa 1</v>
      </c>
      <c r="M609" s="40" t="str">
        <f t="shared" si="178"/>
        <v>Lançar Preço Coluna (C) Faixa 1</v>
      </c>
      <c r="N609" s="40" t="str">
        <f t="shared" si="179"/>
        <v>Lançar Preço Coluna (D) Faixa 1</v>
      </c>
      <c r="O609" s="33"/>
      <c r="P609" s="31" t="str">
        <f>IF(F609&lt;&gt;"",IF(I609=TRUE,"Preços OK na Faixa 6","ERRO Preços na Faixa 6"),"Lançar Preços na Faixa 6")</f>
        <v>Lançar Preços na Faixa 6</v>
      </c>
    </row>
    <row r="610" spans="1:16" ht="25.5">
      <c r="A610" s="11">
        <v>7</v>
      </c>
      <c r="B610" s="12" t="s">
        <v>7</v>
      </c>
      <c r="C610" s="19"/>
      <c r="D610" s="19"/>
      <c r="E610" s="19"/>
      <c r="F610" s="19"/>
      <c r="G610" s="10">
        <f t="shared" si="174"/>
        <v>0</v>
      </c>
      <c r="H610" s="75"/>
      <c r="I610" s="51" t="str">
        <f t="shared" si="175"/>
        <v/>
      </c>
      <c r="J610" s="4"/>
      <c r="K610" s="40" t="str">
        <f t="shared" si="176"/>
        <v>Lançar Preço Coluna (A) Faixa 1</v>
      </c>
      <c r="L610" s="40" t="str">
        <f t="shared" si="177"/>
        <v>Lançar Preço Coluna (B) Faixa 1</v>
      </c>
      <c r="M610" s="40" t="str">
        <f t="shared" si="178"/>
        <v>Lançar Preço Coluna (C) Faixa 1</v>
      </c>
      <c r="N610" s="40" t="str">
        <f t="shared" si="179"/>
        <v>Lançar Preço Coluna (D) Faixa 1</v>
      </c>
      <c r="O610" s="33"/>
      <c r="P610" s="31" t="str">
        <f>IF(F610&lt;&gt;"",IF(I610=TRUE,"Preços OK na Faixa 7","ERRO Preços na Faixa 7"),"Lançar Preços na Faixa 7")</f>
        <v>Lançar Preços na Faixa 7</v>
      </c>
    </row>
    <row r="611" spans="1:16" ht="25.5">
      <c r="A611" s="11">
        <v>8</v>
      </c>
      <c r="B611" s="12" t="s">
        <v>8</v>
      </c>
      <c r="C611" s="19"/>
      <c r="D611" s="19"/>
      <c r="E611" s="19"/>
      <c r="F611" s="19"/>
      <c r="G611" s="10">
        <f t="shared" si="174"/>
        <v>0</v>
      </c>
      <c r="H611" s="75"/>
      <c r="I611" s="51" t="str">
        <f t="shared" si="175"/>
        <v/>
      </c>
      <c r="J611" s="4"/>
      <c r="K611" s="40" t="str">
        <f t="shared" si="176"/>
        <v>Lançar Preço Coluna (A) Faixa 1</v>
      </c>
      <c r="L611" s="40" t="str">
        <f t="shared" si="177"/>
        <v>Lançar Preço Coluna (B) Faixa 1</v>
      </c>
      <c r="M611" s="40" t="str">
        <f t="shared" si="178"/>
        <v>Lançar Preço Coluna (C) Faixa 1</v>
      </c>
      <c r="N611" s="40" t="str">
        <f t="shared" si="179"/>
        <v>Lançar Preço Coluna (D) Faixa 1</v>
      </c>
      <c r="O611" s="33"/>
      <c r="P611" s="31" t="str">
        <f>IF(F611&lt;&gt;"",IF(I611=TRUE,"Preços OK na Faixa 8","ERRO Preços na Faixa 8"),"Lançar Preços na Faixa 8")</f>
        <v>Lançar Preços na Faixa 8</v>
      </c>
    </row>
    <row r="612" spans="1:16" ht="25.5">
      <c r="A612" s="11">
        <v>9</v>
      </c>
      <c r="B612" s="12" t="s">
        <v>9</v>
      </c>
      <c r="C612" s="19"/>
      <c r="D612" s="19"/>
      <c r="E612" s="19"/>
      <c r="F612" s="19"/>
      <c r="G612" s="10">
        <f t="shared" si="174"/>
        <v>0</v>
      </c>
      <c r="H612" s="75"/>
      <c r="I612" s="51" t="str">
        <f t="shared" si="175"/>
        <v/>
      </c>
      <c r="J612" s="4"/>
      <c r="K612" s="40" t="str">
        <f t="shared" si="176"/>
        <v>Lançar Preço Coluna (A) Faixa 1</v>
      </c>
      <c r="L612" s="40" t="str">
        <f t="shared" si="177"/>
        <v>Lançar Preço Coluna (B) Faixa 1</v>
      </c>
      <c r="M612" s="40" t="str">
        <f t="shared" si="178"/>
        <v>Lançar Preço Coluna (C) Faixa 1</v>
      </c>
      <c r="N612" s="40" t="str">
        <f t="shared" si="179"/>
        <v>Lançar Preço Coluna (D) Faixa 1</v>
      </c>
      <c r="O612" s="33"/>
      <c r="P612" s="31" t="str">
        <f>IF(F612&lt;&gt;"",IF(I612=TRUE,"Preços OK na Faixa 9","ERRO Preços na Faixa 9"),"Lançar Preços na Faixa 9")</f>
        <v>Lançar Preços na Faixa 9</v>
      </c>
    </row>
    <row r="613" spans="1:16" ht="25.5">
      <c r="A613" s="11">
        <v>10</v>
      </c>
      <c r="B613" s="12" t="s">
        <v>10</v>
      </c>
      <c r="C613" s="19"/>
      <c r="D613" s="19"/>
      <c r="E613" s="19"/>
      <c r="F613" s="19"/>
      <c r="G613" s="10">
        <f t="shared" si="174"/>
        <v>0</v>
      </c>
      <c r="H613" s="75"/>
      <c r="I613" s="51" t="str">
        <f t="shared" si="175"/>
        <v/>
      </c>
      <c r="J613" s="4"/>
      <c r="K613" s="40" t="str">
        <f t="shared" si="176"/>
        <v>Lançar Preço Coluna (A) Faixa 1</v>
      </c>
      <c r="L613" s="40" t="str">
        <f t="shared" si="177"/>
        <v>Lançar Preço Coluna (B) Faixa 1</v>
      </c>
      <c r="M613" s="40" t="str">
        <f t="shared" si="178"/>
        <v>Lançar Preço Coluna (C) Faixa 1</v>
      </c>
      <c r="N613" s="40" t="str">
        <f t="shared" si="179"/>
        <v>Lançar Preço Coluna (D) Faixa 1</v>
      </c>
      <c r="O613" s="33"/>
      <c r="P613" s="31" t="str">
        <f>IF(F613&lt;&gt;"",IF(I613=TRUE,"Preços OK na Faixa 10","ERRO Preços na Faixa 10"),"Lançar Preços na Faixa 10")</f>
        <v>Lançar Preços na Faixa 10</v>
      </c>
    </row>
    <row r="614" spans="1:16" ht="25.5">
      <c r="A614" s="11">
        <v>11</v>
      </c>
      <c r="B614" s="12" t="s">
        <v>11</v>
      </c>
      <c r="C614" s="19"/>
      <c r="D614" s="19"/>
      <c r="E614" s="19"/>
      <c r="F614" s="19"/>
      <c r="G614" s="10">
        <f t="shared" si="174"/>
        <v>0</v>
      </c>
      <c r="H614" s="75"/>
      <c r="I614" s="51" t="str">
        <f t="shared" si="175"/>
        <v/>
      </c>
      <c r="J614" s="4"/>
      <c r="K614" s="40" t="str">
        <f t="shared" si="176"/>
        <v>Lançar Preço Coluna (A) Faixa 1</v>
      </c>
      <c r="L614" s="40" t="str">
        <f t="shared" si="177"/>
        <v>Lançar Preço Coluna (B) Faixa 1</v>
      </c>
      <c r="M614" s="40" t="str">
        <f t="shared" si="178"/>
        <v>Lançar Preço Coluna (C) Faixa 1</v>
      </c>
      <c r="N614" s="40" t="str">
        <f t="shared" si="179"/>
        <v>Lançar Preço Coluna (D) Faixa 1</v>
      </c>
      <c r="O614" s="33"/>
      <c r="P614" s="31" t="str">
        <f>IF(F614&lt;&gt;"",IF(I614=TRUE,"Preços OK na Faixa 11","ERRO Preços na Faixa 11"),"Lançar Preços na Faixa 11")</f>
        <v>Lançar Preços na Faixa 11</v>
      </c>
    </row>
    <row r="615" spans="1:16" ht="25.5">
      <c r="A615" s="11">
        <v>12</v>
      </c>
      <c r="B615" s="12" t="s">
        <v>12</v>
      </c>
      <c r="C615" s="19"/>
      <c r="D615" s="19"/>
      <c r="E615" s="19"/>
      <c r="F615" s="19"/>
      <c r="G615" s="10">
        <f t="shared" si="174"/>
        <v>0</v>
      </c>
      <c r="H615" s="75"/>
      <c r="I615" s="51" t="str">
        <f t="shared" si="175"/>
        <v/>
      </c>
      <c r="J615" s="4"/>
      <c r="K615" s="40" t="str">
        <f t="shared" si="176"/>
        <v>Lançar Preço Coluna (A) Faixa 1</v>
      </c>
      <c r="L615" s="40" t="str">
        <f t="shared" si="177"/>
        <v>Lançar Preço Coluna (B) Faixa 1</v>
      </c>
      <c r="M615" s="40" t="str">
        <f t="shared" si="178"/>
        <v>Lançar Preço Coluna (C) Faixa 1</v>
      </c>
      <c r="N615" s="40" t="str">
        <f t="shared" si="179"/>
        <v>Lançar Preço Coluna (D) Faixa 1</v>
      </c>
      <c r="O615" s="33"/>
      <c r="P615" s="36" t="str">
        <f>IF(F615&lt;&gt;"",IF(I615=TRUE,"Preços OK na Faixa 12","ERRO Preços na Faixa 12"),"Lançar Preços na Faixa 12")</f>
        <v>Lançar Preços na Faixa 12</v>
      </c>
    </row>
    <row r="616" spans="1:16" ht="26.25" thickBot="1">
      <c r="A616" s="46">
        <v>13</v>
      </c>
      <c r="B616" s="47" t="s">
        <v>13</v>
      </c>
      <c r="C616" s="48"/>
      <c r="D616" s="48"/>
      <c r="E616" s="48"/>
      <c r="F616" s="48"/>
      <c r="G616" s="49">
        <f t="shared" si="174"/>
        <v>0</v>
      </c>
      <c r="H616" s="75">
        <f>SUM(G604:G616)</f>
        <v>0</v>
      </c>
      <c r="I616" s="51" t="str">
        <f t="shared" si="175"/>
        <v/>
      </c>
      <c r="J616" s="4"/>
      <c r="K616" s="40" t="str">
        <f t="shared" si="176"/>
        <v>Lançar Preço Coluna (A) Faixa 1</v>
      </c>
      <c r="L616" s="40" t="str">
        <f t="shared" si="177"/>
        <v>Lançar Preço Coluna (B) Faixa 1</v>
      </c>
      <c r="M616" s="40" t="str">
        <f t="shared" si="178"/>
        <v>Lançar Preço Coluna (C) Faixa 1</v>
      </c>
      <c r="N616" s="40" t="str">
        <f t="shared" si="179"/>
        <v>Lançar Preço Coluna (D) Faixa 1</v>
      </c>
      <c r="O616" s="39"/>
      <c r="P616" s="36" t="str">
        <f>IF(F616&lt;&gt;"",IF(I616=TRUE,"Preços OK na Faixa 13","ERRO Preços na Faixa 13"),"Lançar Preços na Faixa 13")</f>
        <v>Lançar Preços na Faixa 13</v>
      </c>
    </row>
    <row r="617" spans="1:16" ht="21.75" customHeight="1" thickBot="1">
      <c r="A617" s="6"/>
      <c r="B617" s="4"/>
      <c r="C617" s="4"/>
      <c r="D617" s="4"/>
      <c r="E617" s="4"/>
      <c r="F617" s="4"/>
      <c r="G617" s="4"/>
      <c r="H617" s="74"/>
      <c r="L617" s="1"/>
    </row>
    <row r="618" spans="1:16" s="63" customFormat="1" ht="30.75" customHeight="1" thickBot="1">
      <c r="A618" s="152" t="s">
        <v>63</v>
      </c>
      <c r="B618" s="153"/>
      <c r="C618" s="153"/>
      <c r="D618" s="153"/>
      <c r="E618" s="154"/>
      <c r="F618" s="154"/>
      <c r="G618" s="155"/>
      <c r="H618" s="58"/>
      <c r="I618" s="62"/>
      <c r="J618" s="64"/>
      <c r="K618" s="145" t="s">
        <v>50</v>
      </c>
      <c r="L618" s="145"/>
      <c r="M618" s="145"/>
      <c r="N618" s="145"/>
      <c r="O618" s="61"/>
      <c r="P618" s="147" t="s">
        <v>51</v>
      </c>
    </row>
    <row r="619" spans="1:16" ht="66.95" customHeight="1" thickBot="1">
      <c r="A619" s="156" t="s">
        <v>105</v>
      </c>
      <c r="B619" s="157"/>
      <c r="C619" s="157"/>
      <c r="D619" s="157"/>
      <c r="E619" s="157"/>
      <c r="F619" s="157"/>
      <c r="G619" s="158"/>
      <c r="H619" s="53"/>
      <c r="K619" s="145"/>
      <c r="L619" s="145"/>
      <c r="M619" s="145"/>
      <c r="N619" s="145"/>
      <c r="O619" s="18"/>
      <c r="P619" s="147"/>
    </row>
    <row r="620" spans="1:16" ht="13.5" customHeight="1" thickBot="1">
      <c r="A620" s="127" t="s">
        <v>37</v>
      </c>
      <c r="B620" s="127" t="s">
        <v>36</v>
      </c>
      <c r="C620" s="130" t="s">
        <v>45</v>
      </c>
      <c r="D620" s="131"/>
      <c r="E620" s="131"/>
      <c r="F620" s="132"/>
      <c r="G620" s="133" t="s">
        <v>89</v>
      </c>
      <c r="H620" s="54"/>
      <c r="K620" s="145"/>
      <c r="L620" s="145"/>
      <c r="M620" s="145"/>
      <c r="N620" s="145"/>
      <c r="O620" s="18"/>
      <c r="P620" s="147"/>
    </row>
    <row r="621" spans="1:16" ht="13.5" thickBot="1">
      <c r="A621" s="128"/>
      <c r="B621" s="128"/>
      <c r="C621" s="21" t="s">
        <v>41</v>
      </c>
      <c r="D621" s="20" t="s">
        <v>42</v>
      </c>
      <c r="E621" s="20" t="s">
        <v>43</v>
      </c>
      <c r="F621" s="20" t="s">
        <v>44</v>
      </c>
      <c r="G621" s="134"/>
      <c r="H621" s="54"/>
      <c r="K621" s="145"/>
      <c r="L621" s="145"/>
      <c r="M621" s="145"/>
      <c r="N621" s="145"/>
      <c r="O621" s="18"/>
      <c r="P621" s="147"/>
    </row>
    <row r="622" spans="1:16" ht="41.25" thickBot="1">
      <c r="A622" s="129"/>
      <c r="B622" s="129"/>
      <c r="C622" s="43" t="s">
        <v>87</v>
      </c>
      <c r="D622" s="44" t="s">
        <v>47</v>
      </c>
      <c r="E622" s="44" t="s">
        <v>88</v>
      </c>
      <c r="F622" s="44" t="s">
        <v>49</v>
      </c>
      <c r="G622" s="135"/>
      <c r="H622" s="54"/>
      <c r="K622" s="146"/>
      <c r="L622" s="146"/>
      <c r="M622" s="146"/>
      <c r="N622" s="146"/>
      <c r="O622" s="32"/>
      <c r="P622" s="148"/>
    </row>
    <row r="623" spans="1:16" ht="25.5">
      <c r="A623" s="8">
        <v>1</v>
      </c>
      <c r="B623" s="9" t="s">
        <v>1</v>
      </c>
      <c r="C623" s="19"/>
      <c r="D623" s="19"/>
      <c r="E623" s="19"/>
      <c r="F623" s="19"/>
      <c r="G623" s="10">
        <f t="shared" ref="G623:G635" si="180">SUM(C623:D623)</f>
        <v>0</v>
      </c>
      <c r="H623" s="75"/>
      <c r="I623" s="51" t="str">
        <f t="shared" ref="I623:I635" si="181">IF(C623&lt;&gt;0,AND(D623&lt;C623,E623&lt;D623,F623&lt;E623),"")</f>
        <v/>
      </c>
      <c r="J623" s="4"/>
      <c r="K623" s="40" t="str">
        <f>IF(C623&lt;&gt;0,IF(AND(C623&lt;C604),"Preço Ok Coluna (A) Faixa 1","ERRO Preço Coluna (A) Faixa 1"),"Lançar Preço Coluna (A) Faixa 1")</f>
        <v>Lançar Preço Coluna (A) Faixa 1</v>
      </c>
      <c r="L623" s="40" t="str">
        <f>IF(D623&lt;&gt;0,IF(AND(D623&lt;D604),"Preço Ok Coluna (B) Faixa 1","ERRO Preço Coluna (B) Faixa 1"),"Lançar Preço Coluna (B) Faixa 1")</f>
        <v>Lançar Preço Coluna (B) Faixa 1</v>
      </c>
      <c r="M623" s="40" t="str">
        <f>IF(E623&lt;&gt;0,IF(AND(E623&lt;E604),"Preço Ok Coluna (C) Faixa 1","ERRO Preço Coluna (C) Faixa 1"),"Lançar Preço Coluna (C) Faixa 1")</f>
        <v>Lançar Preço Coluna (C) Faixa 1</v>
      </c>
      <c r="N623" s="40" t="str">
        <f>IF(F623&lt;&gt;0,IF(AND(F623&lt;F604),"Preço Ok Coluna (D) Faixa 1","ERRO Preço Coluna (D) Faixa 1"),"Lançar Preço Coluna (D) Faixa 1")</f>
        <v>Lançar Preço Coluna (D) Faixa 1</v>
      </c>
      <c r="O623" s="40"/>
      <c r="P623" s="31" t="str">
        <f>IF(F623&lt;&gt;"",IF(I623=TRUE,"Preços OK na Faixa 1","ERRO Preços na Faixa 1"),"Lançar Preços na Faixa 1")</f>
        <v>Lançar Preços na Faixa 1</v>
      </c>
    </row>
    <row r="624" spans="1:16" ht="25.5">
      <c r="A624" s="11">
        <v>2</v>
      </c>
      <c r="B624" s="12" t="s">
        <v>2</v>
      </c>
      <c r="C624" s="19"/>
      <c r="D624" s="19"/>
      <c r="E624" s="19"/>
      <c r="F624" s="19"/>
      <c r="G624" s="10">
        <f t="shared" si="180"/>
        <v>0</v>
      </c>
      <c r="H624" s="75"/>
      <c r="I624" s="51" t="str">
        <f t="shared" si="181"/>
        <v/>
      </c>
      <c r="J624" s="4"/>
      <c r="K624" s="40" t="str">
        <f>IF(C624&lt;&gt;0,IF(AND(C624&lt;C605),"Preço Ok Coluna (A) Faixa 1","ERRO Preço Coluna (A) Faixa 1"),"Lançar Preço Coluna (A) Faixa 1")</f>
        <v>Lançar Preço Coluna (A) Faixa 1</v>
      </c>
      <c r="L624" s="40" t="str">
        <f>IF(D624&lt;&gt;0,IF(AND(D624&lt;D605),"Preço Ok Coluna (B) Faixa 1","ERRO Preço Coluna (B) Faixa 1"),"Lançar Preço Coluna (B) Faixa 1")</f>
        <v>Lançar Preço Coluna (B) Faixa 1</v>
      </c>
      <c r="M624" s="40" t="str">
        <f>IF(E624&lt;&gt;0,IF(AND(E624&lt;E605),"Preço Ok Coluna (C) Faixa 1","ERRO Preço Coluna (C) Faixa 1"),"Lançar Preço Coluna (C) Faixa 1")</f>
        <v>Lançar Preço Coluna (C) Faixa 1</v>
      </c>
      <c r="N624" s="40" t="str">
        <f>IF(F624&lt;&gt;0,IF(AND(F624&lt;F605),"Preço Ok Coluna (D) Faixa 1","ERRO Preço Coluna (D) Faixa 1"),"Lançar Preço Coluna (D) Faixa 1")</f>
        <v>Lançar Preço Coluna (D) Faixa 1</v>
      </c>
      <c r="O624" s="33"/>
      <c r="P624" s="31" t="str">
        <f>IF(F624&lt;&gt;"",IF(I624=TRUE,"Preços OK na Faixa 2","ERRO Preços na Faixa 2"),"Lançar Preços na Faixa 2")</f>
        <v>Lançar Preços na Faixa 2</v>
      </c>
    </row>
    <row r="625" spans="1:16" ht="25.5">
      <c r="A625" s="11">
        <v>3</v>
      </c>
      <c r="B625" s="12" t="s">
        <v>3</v>
      </c>
      <c r="C625" s="19"/>
      <c r="D625" s="19"/>
      <c r="E625" s="19"/>
      <c r="F625" s="19"/>
      <c r="G625" s="10">
        <f t="shared" si="180"/>
        <v>0</v>
      </c>
      <c r="H625" s="75"/>
      <c r="I625" s="51" t="str">
        <f t="shared" si="181"/>
        <v/>
      </c>
      <c r="J625" s="4"/>
      <c r="K625" s="40" t="str">
        <f t="shared" ref="K625:K635" si="182">IF(C625&lt;&gt;0,IF(AND(C625&lt;C606),"Preço Ok Coluna (A) Faixa 1","ERRO Preço Coluna (A) Faixa 1"),"Lançar Preço Coluna (A) Faixa 1")</f>
        <v>Lançar Preço Coluna (A) Faixa 1</v>
      </c>
      <c r="L625" s="40" t="str">
        <f t="shared" ref="L625:L635" si="183">IF(D625&lt;&gt;0,IF(AND(D625&lt;D606),"Preço Ok Coluna (B) Faixa 1","ERRO Preço Coluna (B) Faixa 1"),"Lançar Preço Coluna (B) Faixa 1")</f>
        <v>Lançar Preço Coluna (B) Faixa 1</v>
      </c>
      <c r="M625" s="40" t="str">
        <f t="shared" ref="M625:M635" si="184">IF(E625&lt;&gt;0,IF(AND(E625&lt;E606),"Preço Ok Coluna (C) Faixa 1","ERRO Preço Coluna (C) Faixa 1"),"Lançar Preço Coluna (C) Faixa 1")</f>
        <v>Lançar Preço Coluna (C) Faixa 1</v>
      </c>
      <c r="N625" s="40" t="str">
        <f t="shared" ref="N625:N635" si="185">IF(F625&lt;&gt;0,IF(AND(F625&lt;F606),"Preço Ok Coluna (D) Faixa 1","ERRO Preço Coluna (D) Faixa 1"),"Lançar Preço Coluna (D) Faixa 1")</f>
        <v>Lançar Preço Coluna (D) Faixa 1</v>
      </c>
      <c r="O625" s="33"/>
      <c r="P625" s="31" t="str">
        <f>IF(F625&lt;&gt;"",IF(I625=TRUE,"Preços OK na Faixa 3","ERRO Preços na Faixa 3"),"Lançar Preços na Faixa 3")</f>
        <v>Lançar Preços na Faixa 3</v>
      </c>
    </row>
    <row r="626" spans="1:16" ht="25.5">
      <c r="A626" s="11">
        <v>4</v>
      </c>
      <c r="B626" s="12" t="s">
        <v>4</v>
      </c>
      <c r="C626" s="19"/>
      <c r="D626" s="19"/>
      <c r="E626" s="19"/>
      <c r="F626" s="19"/>
      <c r="G626" s="10">
        <f t="shared" si="180"/>
        <v>0</v>
      </c>
      <c r="H626" s="75"/>
      <c r="I626" s="51" t="str">
        <f t="shared" si="181"/>
        <v/>
      </c>
      <c r="J626" s="4"/>
      <c r="K626" s="40" t="str">
        <f t="shared" si="182"/>
        <v>Lançar Preço Coluna (A) Faixa 1</v>
      </c>
      <c r="L626" s="40" t="str">
        <f t="shared" si="183"/>
        <v>Lançar Preço Coluna (B) Faixa 1</v>
      </c>
      <c r="M626" s="40" t="str">
        <f t="shared" si="184"/>
        <v>Lançar Preço Coluna (C) Faixa 1</v>
      </c>
      <c r="N626" s="40" t="str">
        <f t="shared" si="185"/>
        <v>Lançar Preço Coluna (D) Faixa 1</v>
      </c>
      <c r="O626" s="33"/>
      <c r="P626" s="31" t="str">
        <f>IF(F626&lt;&gt;"",IF(I626=TRUE,"Preços OK na Faixa 4","ERRO Preços na Faixa 4"),"Lançar Preços na Faixa 4")</f>
        <v>Lançar Preços na Faixa 4</v>
      </c>
    </row>
    <row r="627" spans="1:16" ht="25.5">
      <c r="A627" s="11">
        <v>5</v>
      </c>
      <c r="B627" s="12" t="s">
        <v>5</v>
      </c>
      <c r="C627" s="19"/>
      <c r="D627" s="19"/>
      <c r="E627" s="19"/>
      <c r="F627" s="19"/>
      <c r="G627" s="10">
        <f t="shared" si="180"/>
        <v>0</v>
      </c>
      <c r="H627" s="75"/>
      <c r="I627" s="51" t="str">
        <f t="shared" si="181"/>
        <v/>
      </c>
      <c r="J627" s="4"/>
      <c r="K627" s="40" t="str">
        <f t="shared" si="182"/>
        <v>Lançar Preço Coluna (A) Faixa 1</v>
      </c>
      <c r="L627" s="40" t="str">
        <f t="shared" si="183"/>
        <v>Lançar Preço Coluna (B) Faixa 1</v>
      </c>
      <c r="M627" s="40" t="str">
        <f t="shared" si="184"/>
        <v>Lançar Preço Coluna (C) Faixa 1</v>
      </c>
      <c r="N627" s="40" t="str">
        <f t="shared" si="185"/>
        <v>Lançar Preço Coluna (D) Faixa 1</v>
      </c>
      <c r="O627" s="33"/>
      <c r="P627" s="31" t="str">
        <f>IF(F627&lt;&gt;"",IF(I627=TRUE,"Preços OK na Faixa 5","ERRO Preços na Faixa 5"),"Lançar Preços na Faixa 5")</f>
        <v>Lançar Preços na Faixa 5</v>
      </c>
    </row>
    <row r="628" spans="1:16" ht="25.5">
      <c r="A628" s="11">
        <v>6</v>
      </c>
      <c r="B628" s="12" t="s">
        <v>6</v>
      </c>
      <c r="C628" s="19"/>
      <c r="D628" s="19"/>
      <c r="E628" s="19"/>
      <c r="F628" s="19"/>
      <c r="G628" s="10">
        <f t="shared" si="180"/>
        <v>0</v>
      </c>
      <c r="H628" s="75"/>
      <c r="I628" s="51" t="str">
        <f t="shared" si="181"/>
        <v/>
      </c>
      <c r="J628" s="4"/>
      <c r="K628" s="40" t="str">
        <f t="shared" si="182"/>
        <v>Lançar Preço Coluna (A) Faixa 1</v>
      </c>
      <c r="L628" s="40" t="str">
        <f t="shared" si="183"/>
        <v>Lançar Preço Coluna (B) Faixa 1</v>
      </c>
      <c r="M628" s="40" t="str">
        <f t="shared" si="184"/>
        <v>Lançar Preço Coluna (C) Faixa 1</v>
      </c>
      <c r="N628" s="40" t="str">
        <f t="shared" si="185"/>
        <v>Lançar Preço Coluna (D) Faixa 1</v>
      </c>
      <c r="O628" s="33"/>
      <c r="P628" s="31" t="str">
        <f>IF(F628&lt;&gt;"",IF(I628=TRUE,"Preços OK na Faixa 6","ERRO Preços na Faixa 6"),"Lançar Preços na Faixa 6")</f>
        <v>Lançar Preços na Faixa 6</v>
      </c>
    </row>
    <row r="629" spans="1:16" ht="25.5">
      <c r="A629" s="11">
        <v>7</v>
      </c>
      <c r="B629" s="12" t="s">
        <v>7</v>
      </c>
      <c r="C629" s="19"/>
      <c r="D629" s="19"/>
      <c r="E629" s="19"/>
      <c r="F629" s="19"/>
      <c r="G629" s="10">
        <f t="shared" si="180"/>
        <v>0</v>
      </c>
      <c r="H629" s="75"/>
      <c r="I629" s="51" t="str">
        <f t="shared" si="181"/>
        <v/>
      </c>
      <c r="J629" s="4"/>
      <c r="K629" s="40" t="str">
        <f t="shared" si="182"/>
        <v>Lançar Preço Coluna (A) Faixa 1</v>
      </c>
      <c r="L629" s="40" t="str">
        <f t="shared" si="183"/>
        <v>Lançar Preço Coluna (B) Faixa 1</v>
      </c>
      <c r="M629" s="40" t="str">
        <f t="shared" si="184"/>
        <v>Lançar Preço Coluna (C) Faixa 1</v>
      </c>
      <c r="N629" s="40" t="str">
        <f t="shared" si="185"/>
        <v>Lançar Preço Coluna (D) Faixa 1</v>
      </c>
      <c r="O629" s="33"/>
      <c r="P629" s="31" t="str">
        <f>IF(F629&lt;&gt;"",IF(I629=TRUE,"Preços OK na Faixa 7","ERRO Preços na Faixa 7"),"Lançar Preços na Faixa 7")</f>
        <v>Lançar Preços na Faixa 7</v>
      </c>
    </row>
    <row r="630" spans="1:16" ht="25.5">
      <c r="A630" s="11">
        <v>8</v>
      </c>
      <c r="B630" s="12" t="s">
        <v>8</v>
      </c>
      <c r="C630" s="19"/>
      <c r="D630" s="19"/>
      <c r="E630" s="19"/>
      <c r="F630" s="19"/>
      <c r="G630" s="10">
        <f t="shared" si="180"/>
        <v>0</v>
      </c>
      <c r="H630" s="75"/>
      <c r="I630" s="51" t="str">
        <f t="shared" si="181"/>
        <v/>
      </c>
      <c r="J630" s="4"/>
      <c r="K630" s="40" t="str">
        <f t="shared" si="182"/>
        <v>Lançar Preço Coluna (A) Faixa 1</v>
      </c>
      <c r="L630" s="40" t="str">
        <f t="shared" si="183"/>
        <v>Lançar Preço Coluna (B) Faixa 1</v>
      </c>
      <c r="M630" s="40" t="str">
        <f t="shared" si="184"/>
        <v>Lançar Preço Coluna (C) Faixa 1</v>
      </c>
      <c r="N630" s="40" t="str">
        <f t="shared" si="185"/>
        <v>Lançar Preço Coluna (D) Faixa 1</v>
      </c>
      <c r="O630" s="33"/>
      <c r="P630" s="31" t="str">
        <f>IF(F630&lt;&gt;"",IF(I630=TRUE,"Preços OK na Faixa 8","ERRO Preços na Faixa 8"),"Lançar Preços na Faixa 8")</f>
        <v>Lançar Preços na Faixa 8</v>
      </c>
    </row>
    <row r="631" spans="1:16" ht="25.5">
      <c r="A631" s="11">
        <v>9</v>
      </c>
      <c r="B631" s="12" t="s">
        <v>9</v>
      </c>
      <c r="C631" s="19"/>
      <c r="D631" s="19"/>
      <c r="E631" s="19"/>
      <c r="F631" s="19"/>
      <c r="G631" s="10">
        <f t="shared" si="180"/>
        <v>0</v>
      </c>
      <c r="H631" s="75"/>
      <c r="I631" s="51" t="str">
        <f t="shared" si="181"/>
        <v/>
      </c>
      <c r="J631" s="4"/>
      <c r="K631" s="40" t="str">
        <f t="shared" si="182"/>
        <v>Lançar Preço Coluna (A) Faixa 1</v>
      </c>
      <c r="L631" s="40" t="str">
        <f t="shared" si="183"/>
        <v>Lançar Preço Coluna (B) Faixa 1</v>
      </c>
      <c r="M631" s="40" t="str">
        <f t="shared" si="184"/>
        <v>Lançar Preço Coluna (C) Faixa 1</v>
      </c>
      <c r="N631" s="40" t="str">
        <f t="shared" si="185"/>
        <v>Lançar Preço Coluna (D) Faixa 1</v>
      </c>
      <c r="O631" s="33"/>
      <c r="P631" s="31" t="str">
        <f>IF(F631&lt;&gt;"",IF(I631=TRUE,"Preços OK na Faixa 9","ERRO Preços na Faixa 9"),"Lançar Preços na Faixa 9")</f>
        <v>Lançar Preços na Faixa 9</v>
      </c>
    </row>
    <row r="632" spans="1:16" ht="25.5">
      <c r="A632" s="11">
        <v>10</v>
      </c>
      <c r="B632" s="12" t="s">
        <v>10</v>
      </c>
      <c r="C632" s="19"/>
      <c r="D632" s="19"/>
      <c r="E632" s="19"/>
      <c r="F632" s="19"/>
      <c r="G632" s="10">
        <f t="shared" si="180"/>
        <v>0</v>
      </c>
      <c r="H632" s="75"/>
      <c r="I632" s="51" t="str">
        <f t="shared" si="181"/>
        <v/>
      </c>
      <c r="J632" s="4"/>
      <c r="K632" s="40" t="str">
        <f t="shared" si="182"/>
        <v>Lançar Preço Coluna (A) Faixa 1</v>
      </c>
      <c r="L632" s="40" t="str">
        <f t="shared" si="183"/>
        <v>Lançar Preço Coluna (B) Faixa 1</v>
      </c>
      <c r="M632" s="40" t="str">
        <f t="shared" si="184"/>
        <v>Lançar Preço Coluna (C) Faixa 1</v>
      </c>
      <c r="N632" s="40" t="str">
        <f t="shared" si="185"/>
        <v>Lançar Preço Coluna (D) Faixa 1</v>
      </c>
      <c r="O632" s="33"/>
      <c r="P632" s="31" t="str">
        <f>IF(F632&lt;&gt;"",IF(I632=TRUE,"Preços OK na Faixa 10","ERRO Preços na Faixa 10"),"Lançar Preços na Faixa 10")</f>
        <v>Lançar Preços na Faixa 10</v>
      </c>
    </row>
    <row r="633" spans="1:16" ht="25.5">
      <c r="A633" s="11">
        <v>11</v>
      </c>
      <c r="B633" s="12" t="s">
        <v>11</v>
      </c>
      <c r="C633" s="19"/>
      <c r="D633" s="19"/>
      <c r="E633" s="19"/>
      <c r="F633" s="19"/>
      <c r="G633" s="10">
        <f t="shared" si="180"/>
        <v>0</v>
      </c>
      <c r="H633" s="75"/>
      <c r="I633" s="51" t="str">
        <f t="shared" si="181"/>
        <v/>
      </c>
      <c r="J633" s="4"/>
      <c r="K633" s="40" t="str">
        <f t="shared" si="182"/>
        <v>Lançar Preço Coluna (A) Faixa 1</v>
      </c>
      <c r="L633" s="40" t="str">
        <f t="shared" si="183"/>
        <v>Lançar Preço Coluna (B) Faixa 1</v>
      </c>
      <c r="M633" s="40" t="str">
        <f t="shared" si="184"/>
        <v>Lançar Preço Coluna (C) Faixa 1</v>
      </c>
      <c r="N633" s="40" t="str">
        <f t="shared" si="185"/>
        <v>Lançar Preço Coluna (D) Faixa 1</v>
      </c>
      <c r="O633" s="33"/>
      <c r="P633" s="31" t="str">
        <f>IF(F633&lt;&gt;"",IF(I633=TRUE,"Preços OK na Faixa 11","ERRO Preços na Faixa 11"),"Lançar Preços na Faixa 11")</f>
        <v>Lançar Preços na Faixa 11</v>
      </c>
    </row>
    <row r="634" spans="1:16" ht="25.5">
      <c r="A634" s="11">
        <v>12</v>
      </c>
      <c r="B634" s="12" t="s">
        <v>12</v>
      </c>
      <c r="C634" s="19"/>
      <c r="D634" s="19"/>
      <c r="E634" s="19"/>
      <c r="F634" s="19"/>
      <c r="G634" s="10">
        <f t="shared" si="180"/>
        <v>0</v>
      </c>
      <c r="H634" s="75"/>
      <c r="I634" s="51" t="str">
        <f t="shared" si="181"/>
        <v/>
      </c>
      <c r="J634" s="4"/>
      <c r="K634" s="40" t="str">
        <f t="shared" si="182"/>
        <v>Lançar Preço Coluna (A) Faixa 1</v>
      </c>
      <c r="L634" s="40" t="str">
        <f t="shared" si="183"/>
        <v>Lançar Preço Coluna (B) Faixa 1</v>
      </c>
      <c r="M634" s="40" t="str">
        <f t="shared" si="184"/>
        <v>Lançar Preço Coluna (C) Faixa 1</v>
      </c>
      <c r="N634" s="40" t="str">
        <f t="shared" si="185"/>
        <v>Lançar Preço Coluna (D) Faixa 1</v>
      </c>
      <c r="O634" s="33"/>
      <c r="P634" s="36" t="str">
        <f>IF(F634&lt;&gt;"",IF(I634=TRUE,"Preços OK na Faixa 12","ERRO Preços na Faixa 12"),"Lançar Preços na Faixa 12")</f>
        <v>Lançar Preços na Faixa 12</v>
      </c>
    </row>
    <row r="635" spans="1:16" ht="26.25" thickBot="1">
      <c r="A635" s="46">
        <v>13</v>
      </c>
      <c r="B635" s="47" t="s">
        <v>13</v>
      </c>
      <c r="C635" s="48"/>
      <c r="D635" s="48"/>
      <c r="E635" s="48"/>
      <c r="F635" s="48"/>
      <c r="G635" s="49">
        <f t="shared" si="180"/>
        <v>0</v>
      </c>
      <c r="H635" s="75">
        <f>SUM(G623:G635)</f>
        <v>0</v>
      </c>
      <c r="I635" s="51" t="str">
        <f t="shared" si="181"/>
        <v/>
      </c>
      <c r="J635" s="4"/>
      <c r="K635" s="40" t="str">
        <f t="shared" si="182"/>
        <v>Lançar Preço Coluna (A) Faixa 1</v>
      </c>
      <c r="L635" s="40" t="str">
        <f t="shared" si="183"/>
        <v>Lançar Preço Coluna (B) Faixa 1</v>
      </c>
      <c r="M635" s="40" t="str">
        <f t="shared" si="184"/>
        <v>Lançar Preço Coluna (C) Faixa 1</v>
      </c>
      <c r="N635" s="40" t="str">
        <f t="shared" si="185"/>
        <v>Lançar Preço Coluna (D) Faixa 1</v>
      </c>
      <c r="O635" s="39"/>
      <c r="P635" s="36" t="str">
        <f>IF(F635&lt;&gt;"",IF(I635=TRUE,"Preços OK na Faixa 13","ERRO Preços na Faixa 13"),"Lançar Preços na Faixa 13")</f>
        <v>Lançar Preços na Faixa 13</v>
      </c>
    </row>
    <row r="636" spans="1:16" ht="21.75" customHeight="1" thickBot="1">
      <c r="A636" s="6"/>
      <c r="B636" s="4"/>
      <c r="C636" s="4"/>
      <c r="D636" s="4"/>
      <c r="E636" s="4"/>
      <c r="F636" s="4"/>
      <c r="G636" s="4"/>
      <c r="H636" s="74"/>
      <c r="L636" s="1"/>
    </row>
    <row r="637" spans="1:16" s="63" customFormat="1" ht="30.75" customHeight="1" thickBot="1">
      <c r="A637" s="152" t="s">
        <v>64</v>
      </c>
      <c r="B637" s="153"/>
      <c r="C637" s="153"/>
      <c r="D637" s="153"/>
      <c r="E637" s="154"/>
      <c r="F637" s="154"/>
      <c r="G637" s="155"/>
      <c r="H637" s="58"/>
      <c r="I637" s="62"/>
      <c r="J637" s="64"/>
      <c r="K637" s="145" t="s">
        <v>50</v>
      </c>
      <c r="L637" s="145"/>
      <c r="M637" s="145"/>
      <c r="N637" s="145"/>
      <c r="O637" s="61"/>
      <c r="P637" s="147" t="s">
        <v>51</v>
      </c>
    </row>
    <row r="638" spans="1:16" ht="75.95" customHeight="1" thickBot="1">
      <c r="A638" s="156" t="s">
        <v>106</v>
      </c>
      <c r="B638" s="157"/>
      <c r="C638" s="157"/>
      <c r="D638" s="157"/>
      <c r="E638" s="157"/>
      <c r="F638" s="157"/>
      <c r="G638" s="158"/>
      <c r="H638" s="53"/>
      <c r="K638" s="145"/>
      <c r="L638" s="145"/>
      <c r="M638" s="145"/>
      <c r="N638" s="145"/>
      <c r="O638" s="18"/>
      <c r="P638" s="147"/>
    </row>
    <row r="639" spans="1:16" ht="13.5" customHeight="1" thickBot="1">
      <c r="A639" s="127" t="s">
        <v>37</v>
      </c>
      <c r="B639" s="127" t="s">
        <v>36</v>
      </c>
      <c r="C639" s="130" t="s">
        <v>45</v>
      </c>
      <c r="D639" s="131"/>
      <c r="E639" s="131"/>
      <c r="F639" s="132"/>
      <c r="G639" s="133" t="s">
        <v>89</v>
      </c>
      <c r="H639" s="54"/>
      <c r="K639" s="145"/>
      <c r="L639" s="145"/>
      <c r="M639" s="145"/>
      <c r="N639" s="145"/>
      <c r="O639" s="18"/>
      <c r="P639" s="147"/>
    </row>
    <row r="640" spans="1:16" ht="13.5" thickBot="1">
      <c r="A640" s="128"/>
      <c r="B640" s="128"/>
      <c r="C640" s="21" t="s">
        <v>41</v>
      </c>
      <c r="D640" s="20" t="s">
        <v>42</v>
      </c>
      <c r="E640" s="20" t="s">
        <v>43</v>
      </c>
      <c r="F640" s="20" t="s">
        <v>44</v>
      </c>
      <c r="G640" s="134"/>
      <c r="H640" s="54"/>
      <c r="K640" s="145"/>
      <c r="L640" s="145"/>
      <c r="M640" s="145"/>
      <c r="N640" s="145"/>
      <c r="O640" s="18"/>
      <c r="P640" s="147"/>
    </row>
    <row r="641" spans="1:16" ht="41.25" thickBot="1">
      <c r="A641" s="129"/>
      <c r="B641" s="129"/>
      <c r="C641" s="43" t="s">
        <v>87</v>
      </c>
      <c r="D641" s="44" t="s">
        <v>47</v>
      </c>
      <c r="E641" s="44" t="s">
        <v>88</v>
      </c>
      <c r="F641" s="44" t="s">
        <v>49</v>
      </c>
      <c r="G641" s="135"/>
      <c r="H641" s="54"/>
      <c r="K641" s="146"/>
      <c r="L641" s="146"/>
      <c r="M641" s="146"/>
      <c r="N641" s="146"/>
      <c r="O641" s="32"/>
      <c r="P641" s="148"/>
    </row>
    <row r="642" spans="1:16" ht="25.5">
      <c r="A642" s="8">
        <v>1</v>
      </c>
      <c r="B642" s="9" t="s">
        <v>1</v>
      </c>
      <c r="C642" s="19"/>
      <c r="D642" s="19"/>
      <c r="E642" s="19"/>
      <c r="F642" s="19"/>
      <c r="G642" s="10">
        <f t="shared" ref="G642:G654" si="186">SUM(C642:D642)</f>
        <v>0</v>
      </c>
      <c r="H642" s="75"/>
      <c r="I642" s="51" t="str">
        <f t="shared" ref="I642:I654" si="187">IF(C642&lt;&gt;0,AND(D642&lt;C642,E642&lt;D642,F642&lt;E642),"")</f>
        <v/>
      </c>
      <c r="J642" s="4"/>
      <c r="K642" s="40" t="str">
        <f>IF(C642&lt;&gt;0,IF(AND(C642&lt;C623),"Preço Ok Coluna (A) Faixa 1","ERRO Preço Coluna (A) Faixa 1"),"Lançar Preço Coluna (A) Faixa 1")</f>
        <v>Lançar Preço Coluna (A) Faixa 1</v>
      </c>
      <c r="L642" s="40" t="str">
        <f>IF(D642&lt;&gt;0,IF(AND(D642&lt;D623),"Preço Ok Coluna (B) Faixa 1","ERRO Preço Coluna (B) Faixa 1"),"Lançar Preço Coluna (B) Faixa 1")</f>
        <v>Lançar Preço Coluna (B) Faixa 1</v>
      </c>
      <c r="M642" s="40" t="str">
        <f>IF(E642&lt;&gt;0,IF(AND(E642&lt;E623),"Preço Ok Coluna (C) Faixa 1","ERRO Preço Coluna (C) Faixa 1"),"Lançar Preço Coluna (C) Faixa 1")</f>
        <v>Lançar Preço Coluna (C) Faixa 1</v>
      </c>
      <c r="N642" s="40" t="str">
        <f>IF(F642&lt;&gt;0,IF(AND(F642&lt;F623),"Preço Ok Coluna (D) Faixa 1","ERRO Preço Coluna (D) Faixa 1"),"Lançar Preço Coluna (D) Faixa 1")</f>
        <v>Lançar Preço Coluna (D) Faixa 1</v>
      </c>
      <c r="O642" s="40"/>
      <c r="P642" s="31" t="str">
        <f>IF(F642&lt;&gt;"",IF(I642=TRUE,"Preços OK na Faixa 1","ERRO Preços na Faixa 1"),"Lançar Preços na Faixa 1")</f>
        <v>Lançar Preços na Faixa 1</v>
      </c>
    </row>
    <row r="643" spans="1:16" ht="25.5">
      <c r="A643" s="11">
        <v>2</v>
      </c>
      <c r="B643" s="12" t="s">
        <v>2</v>
      </c>
      <c r="C643" s="19"/>
      <c r="D643" s="19"/>
      <c r="E643" s="19"/>
      <c r="F643" s="19"/>
      <c r="G643" s="10">
        <f t="shared" si="186"/>
        <v>0</v>
      </c>
      <c r="H643" s="75"/>
      <c r="I643" s="51" t="str">
        <f t="shared" si="187"/>
        <v/>
      </c>
      <c r="J643" s="4"/>
      <c r="K643" s="40" t="str">
        <f>IF(C643&lt;&gt;0,IF(AND(C643&lt;C624),"Preço Ok Coluna (A) Faixa 1","ERRO Preço Coluna (A) Faixa 1"),"Lançar Preço Coluna (A) Faixa 1")</f>
        <v>Lançar Preço Coluna (A) Faixa 1</v>
      </c>
      <c r="L643" s="40" t="str">
        <f>IF(D643&lt;&gt;0,IF(AND(D643&lt;D624),"Preço Ok Coluna (B) Faixa 1","ERRO Preço Coluna (B) Faixa 1"),"Lançar Preço Coluna (B) Faixa 1")</f>
        <v>Lançar Preço Coluna (B) Faixa 1</v>
      </c>
      <c r="M643" s="40" t="str">
        <f>IF(E643&lt;&gt;0,IF(AND(E643&lt;E624),"Preço Ok Coluna (C) Faixa 1","ERRO Preço Coluna (C) Faixa 1"),"Lançar Preço Coluna (C) Faixa 1")</f>
        <v>Lançar Preço Coluna (C) Faixa 1</v>
      </c>
      <c r="N643" s="40" t="str">
        <f>IF(F643&lt;&gt;0,IF(AND(F643&lt;F624),"Preço Ok Coluna (D) Faixa 1","ERRO Preço Coluna (D) Faixa 1"),"Lançar Preço Coluna (D) Faixa 1")</f>
        <v>Lançar Preço Coluna (D) Faixa 1</v>
      </c>
      <c r="O643" s="33"/>
      <c r="P643" s="31" t="str">
        <f>IF(F643&lt;&gt;"",IF(I643=TRUE,"Preços OK na Faixa 2","ERRO Preços na Faixa 2"),"Lançar Preços na Faixa 2")</f>
        <v>Lançar Preços na Faixa 2</v>
      </c>
    </row>
    <row r="644" spans="1:16" ht="25.5">
      <c r="A644" s="11">
        <v>3</v>
      </c>
      <c r="B644" s="12" t="s">
        <v>3</v>
      </c>
      <c r="C644" s="19"/>
      <c r="D644" s="19"/>
      <c r="E644" s="19"/>
      <c r="F644" s="19"/>
      <c r="G644" s="10">
        <f t="shared" si="186"/>
        <v>0</v>
      </c>
      <c r="H644" s="75"/>
      <c r="I644" s="51" t="str">
        <f t="shared" si="187"/>
        <v/>
      </c>
      <c r="J644" s="4"/>
      <c r="K644" s="40" t="str">
        <f t="shared" ref="K644:K654" si="188">IF(C644&lt;&gt;0,IF(AND(C644&lt;C625),"Preço Ok Coluna (A) Faixa 1","ERRO Preço Coluna (A) Faixa 1"),"Lançar Preço Coluna (A) Faixa 1")</f>
        <v>Lançar Preço Coluna (A) Faixa 1</v>
      </c>
      <c r="L644" s="40" t="str">
        <f t="shared" ref="L644:L654" si="189">IF(D644&lt;&gt;0,IF(AND(D644&lt;D625),"Preço Ok Coluna (B) Faixa 1","ERRO Preço Coluna (B) Faixa 1"),"Lançar Preço Coluna (B) Faixa 1")</f>
        <v>Lançar Preço Coluna (B) Faixa 1</v>
      </c>
      <c r="M644" s="40" t="str">
        <f t="shared" ref="M644:M654" si="190">IF(E644&lt;&gt;0,IF(AND(E644&lt;E625),"Preço Ok Coluna (C) Faixa 1","ERRO Preço Coluna (C) Faixa 1"),"Lançar Preço Coluna (C) Faixa 1")</f>
        <v>Lançar Preço Coluna (C) Faixa 1</v>
      </c>
      <c r="N644" s="40" t="str">
        <f t="shared" ref="N644:N654" si="191">IF(F644&lt;&gt;0,IF(AND(F644&lt;F625),"Preço Ok Coluna (D) Faixa 1","ERRO Preço Coluna (D) Faixa 1"),"Lançar Preço Coluna (D) Faixa 1")</f>
        <v>Lançar Preço Coluna (D) Faixa 1</v>
      </c>
      <c r="O644" s="33"/>
      <c r="P644" s="31" t="str">
        <f>IF(F644&lt;&gt;"",IF(I644=TRUE,"Preços OK na Faixa 3","ERRO Preços na Faixa 3"),"Lançar Preços na Faixa 3")</f>
        <v>Lançar Preços na Faixa 3</v>
      </c>
    </row>
    <row r="645" spans="1:16" ht="25.5">
      <c r="A645" s="11">
        <v>4</v>
      </c>
      <c r="B645" s="12" t="s">
        <v>4</v>
      </c>
      <c r="C645" s="19"/>
      <c r="D645" s="19"/>
      <c r="E645" s="19"/>
      <c r="F645" s="19"/>
      <c r="G645" s="10">
        <f t="shared" si="186"/>
        <v>0</v>
      </c>
      <c r="H645" s="75"/>
      <c r="I645" s="51" t="str">
        <f t="shared" si="187"/>
        <v/>
      </c>
      <c r="J645" s="4"/>
      <c r="K645" s="40" t="str">
        <f t="shared" si="188"/>
        <v>Lançar Preço Coluna (A) Faixa 1</v>
      </c>
      <c r="L645" s="40" t="str">
        <f t="shared" si="189"/>
        <v>Lançar Preço Coluna (B) Faixa 1</v>
      </c>
      <c r="M645" s="40" t="str">
        <f t="shared" si="190"/>
        <v>Lançar Preço Coluna (C) Faixa 1</v>
      </c>
      <c r="N645" s="40" t="str">
        <f t="shared" si="191"/>
        <v>Lançar Preço Coluna (D) Faixa 1</v>
      </c>
      <c r="O645" s="33"/>
      <c r="P645" s="31" t="str">
        <f>IF(F645&lt;&gt;"",IF(I645=TRUE,"Preços OK na Faixa 4","ERRO Preços na Faixa 4"),"Lançar Preços na Faixa 4")</f>
        <v>Lançar Preços na Faixa 4</v>
      </c>
    </row>
    <row r="646" spans="1:16" ht="25.5">
      <c r="A646" s="14">
        <v>5</v>
      </c>
      <c r="B646" s="15" t="s">
        <v>5</v>
      </c>
      <c r="C646" s="19"/>
      <c r="D646" s="19"/>
      <c r="E646" s="19"/>
      <c r="F646" s="19"/>
      <c r="G646" s="10">
        <f t="shared" si="186"/>
        <v>0</v>
      </c>
      <c r="H646" s="75"/>
      <c r="I646" s="51" t="str">
        <f t="shared" si="187"/>
        <v/>
      </c>
      <c r="J646" s="4"/>
      <c r="K646" s="40" t="str">
        <f t="shared" si="188"/>
        <v>Lançar Preço Coluna (A) Faixa 1</v>
      </c>
      <c r="L646" s="40" t="str">
        <f t="shared" si="189"/>
        <v>Lançar Preço Coluna (B) Faixa 1</v>
      </c>
      <c r="M646" s="40" t="str">
        <f t="shared" si="190"/>
        <v>Lançar Preço Coluna (C) Faixa 1</v>
      </c>
      <c r="N646" s="40" t="str">
        <f t="shared" si="191"/>
        <v>Lançar Preço Coluna (D) Faixa 1</v>
      </c>
      <c r="O646" s="33"/>
      <c r="P646" s="31" t="str">
        <f>IF(F646&lt;&gt;"",IF(I646=TRUE,"Preços OK na Faixa 5","ERRO Preços na Faixa 5"),"Lançar Preços na Faixa 5")</f>
        <v>Lançar Preços na Faixa 5</v>
      </c>
    </row>
    <row r="647" spans="1:16" ht="25.5">
      <c r="A647" s="11">
        <v>6</v>
      </c>
      <c r="B647" s="12" t="s">
        <v>6</v>
      </c>
      <c r="C647" s="19"/>
      <c r="D647" s="19"/>
      <c r="E647" s="19"/>
      <c r="F647" s="19"/>
      <c r="G647" s="10">
        <f t="shared" si="186"/>
        <v>0</v>
      </c>
      <c r="H647" s="75"/>
      <c r="I647" s="51" t="str">
        <f t="shared" si="187"/>
        <v/>
      </c>
      <c r="J647" s="4"/>
      <c r="K647" s="40" t="str">
        <f t="shared" si="188"/>
        <v>Lançar Preço Coluna (A) Faixa 1</v>
      </c>
      <c r="L647" s="40" t="str">
        <f t="shared" si="189"/>
        <v>Lançar Preço Coluna (B) Faixa 1</v>
      </c>
      <c r="M647" s="40" t="str">
        <f t="shared" si="190"/>
        <v>Lançar Preço Coluna (C) Faixa 1</v>
      </c>
      <c r="N647" s="40" t="str">
        <f t="shared" si="191"/>
        <v>Lançar Preço Coluna (D) Faixa 1</v>
      </c>
      <c r="O647" s="33"/>
      <c r="P647" s="31" t="str">
        <f>IF(F647&lt;&gt;"",IF(I647=TRUE,"Preços OK na Faixa 6","ERRO Preços na Faixa 6"),"Lançar Preços na Faixa 6")</f>
        <v>Lançar Preços na Faixa 6</v>
      </c>
    </row>
    <row r="648" spans="1:16" ht="25.5">
      <c r="A648" s="11">
        <v>7</v>
      </c>
      <c r="B648" s="12" t="s">
        <v>7</v>
      </c>
      <c r="C648" s="19"/>
      <c r="D648" s="19"/>
      <c r="E648" s="19"/>
      <c r="F648" s="19"/>
      <c r="G648" s="10">
        <f t="shared" si="186"/>
        <v>0</v>
      </c>
      <c r="H648" s="75"/>
      <c r="I648" s="51" t="str">
        <f t="shared" si="187"/>
        <v/>
      </c>
      <c r="J648" s="4"/>
      <c r="K648" s="40" t="str">
        <f t="shared" si="188"/>
        <v>Lançar Preço Coluna (A) Faixa 1</v>
      </c>
      <c r="L648" s="40" t="str">
        <f t="shared" si="189"/>
        <v>Lançar Preço Coluna (B) Faixa 1</v>
      </c>
      <c r="M648" s="40" t="str">
        <f t="shared" si="190"/>
        <v>Lançar Preço Coluna (C) Faixa 1</v>
      </c>
      <c r="N648" s="40" t="str">
        <f t="shared" si="191"/>
        <v>Lançar Preço Coluna (D) Faixa 1</v>
      </c>
      <c r="O648" s="33"/>
      <c r="P648" s="31" t="str">
        <f>IF(F648&lt;&gt;"",IF(I648=TRUE,"Preços OK na Faixa 7","ERRO Preços na Faixa 7"),"Lançar Preços na Faixa 7")</f>
        <v>Lançar Preços na Faixa 7</v>
      </c>
    </row>
    <row r="649" spans="1:16" ht="25.5">
      <c r="A649" s="11">
        <v>8</v>
      </c>
      <c r="B649" s="12" t="s">
        <v>8</v>
      </c>
      <c r="C649" s="19"/>
      <c r="D649" s="19"/>
      <c r="E649" s="19"/>
      <c r="F649" s="19"/>
      <c r="G649" s="10">
        <f t="shared" si="186"/>
        <v>0</v>
      </c>
      <c r="H649" s="75"/>
      <c r="I649" s="51" t="str">
        <f t="shared" si="187"/>
        <v/>
      </c>
      <c r="J649" s="4"/>
      <c r="K649" s="40" t="str">
        <f t="shared" si="188"/>
        <v>Lançar Preço Coluna (A) Faixa 1</v>
      </c>
      <c r="L649" s="40" t="str">
        <f t="shared" si="189"/>
        <v>Lançar Preço Coluna (B) Faixa 1</v>
      </c>
      <c r="M649" s="40" t="str">
        <f t="shared" si="190"/>
        <v>Lançar Preço Coluna (C) Faixa 1</v>
      </c>
      <c r="N649" s="40" t="str">
        <f t="shared" si="191"/>
        <v>Lançar Preço Coluna (D) Faixa 1</v>
      </c>
      <c r="O649" s="33"/>
      <c r="P649" s="31" t="str">
        <f>IF(F649&lt;&gt;"",IF(I649=TRUE,"Preços OK na Faixa 8","ERRO Preços na Faixa 8"),"Lançar Preços na Faixa 8")</f>
        <v>Lançar Preços na Faixa 8</v>
      </c>
    </row>
    <row r="650" spans="1:16" ht="25.5">
      <c r="A650" s="11">
        <v>9</v>
      </c>
      <c r="B650" s="12" t="s">
        <v>9</v>
      </c>
      <c r="C650" s="19"/>
      <c r="D650" s="19"/>
      <c r="E650" s="19"/>
      <c r="F650" s="19"/>
      <c r="G650" s="10">
        <f t="shared" si="186"/>
        <v>0</v>
      </c>
      <c r="H650" s="75"/>
      <c r="I650" s="51" t="str">
        <f t="shared" si="187"/>
        <v/>
      </c>
      <c r="J650" s="4"/>
      <c r="K650" s="40" t="str">
        <f t="shared" si="188"/>
        <v>Lançar Preço Coluna (A) Faixa 1</v>
      </c>
      <c r="L650" s="40" t="str">
        <f t="shared" si="189"/>
        <v>Lançar Preço Coluna (B) Faixa 1</v>
      </c>
      <c r="M650" s="40" t="str">
        <f t="shared" si="190"/>
        <v>Lançar Preço Coluna (C) Faixa 1</v>
      </c>
      <c r="N650" s="40" t="str">
        <f t="shared" si="191"/>
        <v>Lançar Preço Coluna (D) Faixa 1</v>
      </c>
      <c r="O650" s="33"/>
      <c r="P650" s="31" t="str">
        <f>IF(F650&lt;&gt;"",IF(I650=TRUE,"Preços OK na Faixa 9","ERRO Preços na Faixa 9"),"Lançar Preços na Faixa 9")</f>
        <v>Lançar Preços na Faixa 9</v>
      </c>
    </row>
    <row r="651" spans="1:16" ht="25.5">
      <c r="A651" s="11">
        <v>10</v>
      </c>
      <c r="B651" s="12" t="s">
        <v>10</v>
      </c>
      <c r="C651" s="19"/>
      <c r="D651" s="19"/>
      <c r="E651" s="19"/>
      <c r="F651" s="19"/>
      <c r="G651" s="10">
        <f t="shared" si="186"/>
        <v>0</v>
      </c>
      <c r="H651" s="75"/>
      <c r="I651" s="51" t="str">
        <f t="shared" si="187"/>
        <v/>
      </c>
      <c r="J651" s="4"/>
      <c r="K651" s="40" t="str">
        <f t="shared" si="188"/>
        <v>Lançar Preço Coluna (A) Faixa 1</v>
      </c>
      <c r="L651" s="40" t="str">
        <f t="shared" si="189"/>
        <v>Lançar Preço Coluna (B) Faixa 1</v>
      </c>
      <c r="M651" s="40" t="str">
        <f t="shared" si="190"/>
        <v>Lançar Preço Coluna (C) Faixa 1</v>
      </c>
      <c r="N651" s="40" t="str">
        <f t="shared" si="191"/>
        <v>Lançar Preço Coluna (D) Faixa 1</v>
      </c>
      <c r="O651" s="33"/>
      <c r="P651" s="31" t="str">
        <f>IF(F651&lt;&gt;"",IF(I651=TRUE,"Preços OK na Faixa 10","ERRO Preços na Faixa 10"),"Lançar Preços na Faixa 10")</f>
        <v>Lançar Preços na Faixa 10</v>
      </c>
    </row>
    <row r="652" spans="1:16" ht="25.5">
      <c r="A652" s="11">
        <v>11</v>
      </c>
      <c r="B652" s="12" t="s">
        <v>11</v>
      </c>
      <c r="C652" s="19"/>
      <c r="D652" s="19"/>
      <c r="E652" s="19"/>
      <c r="F652" s="19"/>
      <c r="G652" s="10">
        <f t="shared" si="186"/>
        <v>0</v>
      </c>
      <c r="H652" s="75"/>
      <c r="I652" s="51" t="str">
        <f t="shared" si="187"/>
        <v/>
      </c>
      <c r="J652" s="4"/>
      <c r="K652" s="40" t="str">
        <f t="shared" si="188"/>
        <v>Lançar Preço Coluna (A) Faixa 1</v>
      </c>
      <c r="L652" s="40" t="str">
        <f t="shared" si="189"/>
        <v>Lançar Preço Coluna (B) Faixa 1</v>
      </c>
      <c r="M652" s="40" t="str">
        <f t="shared" si="190"/>
        <v>Lançar Preço Coluna (C) Faixa 1</v>
      </c>
      <c r="N652" s="40" t="str">
        <f t="shared" si="191"/>
        <v>Lançar Preço Coluna (D) Faixa 1</v>
      </c>
      <c r="O652" s="33"/>
      <c r="P652" s="31" t="str">
        <f>IF(F652&lt;&gt;"",IF(I652=TRUE,"Preços OK na Faixa 11","ERRO Preços na Faixa 11"),"Lançar Preços na Faixa 11")</f>
        <v>Lançar Preços na Faixa 11</v>
      </c>
    </row>
    <row r="653" spans="1:16" ht="25.5">
      <c r="A653" s="11">
        <v>12</v>
      </c>
      <c r="B653" s="12" t="s">
        <v>12</v>
      </c>
      <c r="C653" s="19"/>
      <c r="D653" s="19"/>
      <c r="E653" s="19"/>
      <c r="F653" s="19"/>
      <c r="G653" s="10">
        <f t="shared" si="186"/>
        <v>0</v>
      </c>
      <c r="H653" s="75"/>
      <c r="I653" s="51" t="str">
        <f t="shared" si="187"/>
        <v/>
      </c>
      <c r="J653" s="4"/>
      <c r="K653" s="40" t="str">
        <f t="shared" si="188"/>
        <v>Lançar Preço Coluna (A) Faixa 1</v>
      </c>
      <c r="L653" s="40" t="str">
        <f t="shared" si="189"/>
        <v>Lançar Preço Coluna (B) Faixa 1</v>
      </c>
      <c r="M653" s="40" t="str">
        <f t="shared" si="190"/>
        <v>Lançar Preço Coluna (C) Faixa 1</v>
      </c>
      <c r="N653" s="40" t="str">
        <f t="shared" si="191"/>
        <v>Lançar Preço Coluna (D) Faixa 1</v>
      </c>
      <c r="O653" s="33"/>
      <c r="P653" s="36" t="str">
        <f>IF(F653&lt;&gt;"",IF(I653=TRUE,"Preços OK na Faixa 12","ERRO Preços na Faixa 12"),"Lançar Preços na Faixa 12")</f>
        <v>Lançar Preços na Faixa 12</v>
      </c>
    </row>
    <row r="654" spans="1:16" ht="26.25" thickBot="1">
      <c r="A654" s="46">
        <v>13</v>
      </c>
      <c r="B654" s="47" t="s">
        <v>13</v>
      </c>
      <c r="C654" s="48"/>
      <c r="D654" s="48"/>
      <c r="E654" s="48"/>
      <c r="F654" s="48"/>
      <c r="G654" s="49">
        <f t="shared" si="186"/>
        <v>0</v>
      </c>
      <c r="H654" s="75">
        <f>SUM(G642:G654)</f>
        <v>0</v>
      </c>
      <c r="I654" s="51" t="str">
        <f t="shared" si="187"/>
        <v/>
      </c>
      <c r="J654" s="4"/>
      <c r="K654" s="40" t="str">
        <f t="shared" si="188"/>
        <v>Lançar Preço Coluna (A) Faixa 1</v>
      </c>
      <c r="L654" s="40" t="str">
        <f t="shared" si="189"/>
        <v>Lançar Preço Coluna (B) Faixa 1</v>
      </c>
      <c r="M654" s="40" t="str">
        <f t="shared" si="190"/>
        <v>Lançar Preço Coluna (C) Faixa 1</v>
      </c>
      <c r="N654" s="40" t="str">
        <f t="shared" si="191"/>
        <v>Lançar Preço Coluna (D) Faixa 1</v>
      </c>
      <c r="O654" s="39"/>
      <c r="P654" s="36" t="str">
        <f>IF(F654&lt;&gt;"",IF(I654=TRUE,"Preços OK na Faixa 13","ERRO Preços na Faixa 13"),"Lançar Preços na Faixa 13")</f>
        <v>Lançar Preços na Faixa 13</v>
      </c>
    </row>
    <row r="655" spans="1:16" ht="21.75" customHeight="1" thickBot="1">
      <c r="A655" s="6"/>
      <c r="B655" s="4"/>
      <c r="C655" s="4"/>
      <c r="D655" s="4"/>
      <c r="E655" s="4"/>
      <c r="F655" s="4"/>
      <c r="G655" s="4"/>
      <c r="H655" s="74"/>
      <c r="L655" s="1"/>
    </row>
    <row r="656" spans="1:16" s="63" customFormat="1" ht="30.75" customHeight="1" thickBot="1">
      <c r="A656" s="152" t="s">
        <v>65</v>
      </c>
      <c r="B656" s="153"/>
      <c r="C656" s="153"/>
      <c r="D656" s="153"/>
      <c r="E656" s="154"/>
      <c r="F656" s="154"/>
      <c r="G656" s="155"/>
      <c r="H656" s="58"/>
      <c r="I656" s="62"/>
      <c r="J656" s="64"/>
      <c r="K656" s="145" t="s">
        <v>50</v>
      </c>
      <c r="L656" s="145"/>
      <c r="M656" s="145"/>
      <c r="N656" s="145"/>
      <c r="O656" s="61"/>
      <c r="P656" s="147" t="s">
        <v>51</v>
      </c>
    </row>
    <row r="657" spans="1:16" ht="75" customHeight="1" thickBot="1">
      <c r="A657" s="156" t="s">
        <v>107</v>
      </c>
      <c r="B657" s="157"/>
      <c r="C657" s="157"/>
      <c r="D657" s="157"/>
      <c r="E657" s="157"/>
      <c r="F657" s="157"/>
      <c r="G657" s="158"/>
      <c r="H657" s="53"/>
      <c r="K657" s="145"/>
      <c r="L657" s="145"/>
      <c r="M657" s="145"/>
      <c r="N657" s="145"/>
      <c r="O657" s="18"/>
      <c r="P657" s="147"/>
    </row>
    <row r="658" spans="1:16" ht="13.5" customHeight="1" thickBot="1">
      <c r="A658" s="127" t="s">
        <v>37</v>
      </c>
      <c r="B658" s="127" t="s">
        <v>36</v>
      </c>
      <c r="C658" s="130" t="s">
        <v>45</v>
      </c>
      <c r="D658" s="131"/>
      <c r="E658" s="131"/>
      <c r="F658" s="132"/>
      <c r="G658" s="133" t="s">
        <v>89</v>
      </c>
      <c r="H658" s="54"/>
      <c r="K658" s="145"/>
      <c r="L658" s="145"/>
      <c r="M658" s="145"/>
      <c r="N658" s="145"/>
      <c r="O658" s="18"/>
      <c r="P658" s="147"/>
    </row>
    <row r="659" spans="1:16" ht="13.5" thickBot="1">
      <c r="A659" s="128"/>
      <c r="B659" s="128"/>
      <c r="C659" s="21" t="s">
        <v>41</v>
      </c>
      <c r="D659" s="20" t="s">
        <v>42</v>
      </c>
      <c r="E659" s="20" t="s">
        <v>43</v>
      </c>
      <c r="F659" s="20" t="s">
        <v>44</v>
      </c>
      <c r="G659" s="134"/>
      <c r="H659" s="54"/>
      <c r="K659" s="145"/>
      <c r="L659" s="145"/>
      <c r="M659" s="145"/>
      <c r="N659" s="145"/>
      <c r="O659" s="18"/>
      <c r="P659" s="147"/>
    </row>
    <row r="660" spans="1:16" ht="41.25" thickBot="1">
      <c r="A660" s="129"/>
      <c r="B660" s="129"/>
      <c r="C660" s="43" t="s">
        <v>87</v>
      </c>
      <c r="D660" s="44" t="s">
        <v>47</v>
      </c>
      <c r="E660" s="44" t="s">
        <v>88</v>
      </c>
      <c r="F660" s="44" t="s">
        <v>49</v>
      </c>
      <c r="G660" s="135"/>
      <c r="H660" s="54"/>
      <c r="K660" s="146"/>
      <c r="L660" s="146"/>
      <c r="M660" s="146"/>
      <c r="N660" s="146"/>
      <c r="O660" s="32"/>
      <c r="P660" s="148"/>
    </row>
    <row r="661" spans="1:16" ht="25.5">
      <c r="A661" s="8">
        <v>1</v>
      </c>
      <c r="B661" s="9" t="s">
        <v>1</v>
      </c>
      <c r="C661" s="19"/>
      <c r="D661" s="19"/>
      <c r="E661" s="19"/>
      <c r="F661" s="19"/>
      <c r="G661" s="10">
        <f t="shared" ref="G661:G673" si="192">SUM(C661:D661)</f>
        <v>0</v>
      </c>
      <c r="H661" s="75"/>
      <c r="I661" s="51" t="str">
        <f t="shared" ref="I661:I673" si="193">IF(C661&lt;&gt;0,AND(D661&lt;C661,E661&lt;D661,F661&lt;E661),"")</f>
        <v/>
      </c>
      <c r="J661" s="4"/>
      <c r="K661" s="40" t="str">
        <f>IF(C661&lt;&gt;0,IF(AND(C661&lt;C642),"Preço Ok Coluna (A) Faixa 1","ERRO Preço Coluna (A) Faixa 1"),"Lançar Preço Coluna (A) Faixa 1")</f>
        <v>Lançar Preço Coluna (A) Faixa 1</v>
      </c>
      <c r="L661" s="40" t="str">
        <f>IF(D661&lt;&gt;0,IF(AND(D661&lt;D642),"Preço Ok Coluna (B) Faixa 1","ERRO Preço Coluna (B) Faixa 1"),"Lançar Preço Coluna (B) Faixa 1")</f>
        <v>Lançar Preço Coluna (B) Faixa 1</v>
      </c>
      <c r="M661" s="40" t="str">
        <f>IF(E661&lt;&gt;0,IF(AND(E661&lt;E642),"Preço Ok Coluna (C) Faixa 1","ERRO Preço Coluna (C) Faixa 1"),"Lançar Preço Coluna (C) Faixa 1")</f>
        <v>Lançar Preço Coluna (C) Faixa 1</v>
      </c>
      <c r="N661" s="40" t="str">
        <f>IF(F661&lt;&gt;0,IF(AND(F661&lt;F642),"Preço Ok Coluna (D) Faixa 1","ERRO Preço Coluna (D) Faixa 1"),"Lançar Preço Coluna (D) Faixa 1")</f>
        <v>Lançar Preço Coluna (D) Faixa 1</v>
      </c>
      <c r="O661" s="40"/>
      <c r="P661" s="31" t="str">
        <f>IF(F661&lt;&gt;"",IF(I661=TRUE,"Preços OK na Faixa 1","ERRO Preços na Faixa 1"),"Lançar Preços na Faixa 1")</f>
        <v>Lançar Preços na Faixa 1</v>
      </c>
    </row>
    <row r="662" spans="1:16" ht="25.5">
      <c r="A662" s="11">
        <v>2</v>
      </c>
      <c r="B662" s="12" t="s">
        <v>2</v>
      </c>
      <c r="C662" s="19"/>
      <c r="D662" s="19"/>
      <c r="E662" s="19"/>
      <c r="F662" s="19"/>
      <c r="G662" s="10">
        <f t="shared" si="192"/>
        <v>0</v>
      </c>
      <c r="H662" s="75"/>
      <c r="I662" s="51" t="str">
        <f t="shared" si="193"/>
        <v/>
      </c>
      <c r="J662" s="4"/>
      <c r="K662" s="40" t="str">
        <f>IF(C662&lt;&gt;0,IF(AND(C662&lt;C643),"Preço Ok Coluna (A) Faixa 1","ERRO Preço Coluna (A) Faixa 1"),"Lançar Preço Coluna (A) Faixa 1")</f>
        <v>Lançar Preço Coluna (A) Faixa 1</v>
      </c>
      <c r="L662" s="40" t="str">
        <f>IF(D662&lt;&gt;0,IF(AND(D662&lt;D643),"Preço Ok Coluna (B) Faixa 1","ERRO Preço Coluna (B) Faixa 1"),"Lançar Preço Coluna (B) Faixa 1")</f>
        <v>Lançar Preço Coluna (B) Faixa 1</v>
      </c>
      <c r="M662" s="40" t="str">
        <f>IF(E662&lt;&gt;0,IF(AND(E662&lt;E643),"Preço Ok Coluna (C) Faixa 1","ERRO Preço Coluna (C) Faixa 1"),"Lançar Preço Coluna (C) Faixa 1")</f>
        <v>Lançar Preço Coluna (C) Faixa 1</v>
      </c>
      <c r="N662" s="40" t="str">
        <f>IF(F662&lt;&gt;0,IF(AND(F662&lt;F643),"Preço Ok Coluna (D) Faixa 1","ERRO Preço Coluna (D) Faixa 1"),"Lançar Preço Coluna (D) Faixa 1")</f>
        <v>Lançar Preço Coluna (D) Faixa 1</v>
      </c>
      <c r="O662" s="33"/>
      <c r="P662" s="31" t="str">
        <f>IF(F662&lt;&gt;"",IF(I662=TRUE,"Preços OK na Faixa 2","ERRO Preços na Faixa 2"),"Lançar Preços na Faixa 2")</f>
        <v>Lançar Preços na Faixa 2</v>
      </c>
    </row>
    <row r="663" spans="1:16" ht="25.5">
      <c r="A663" s="11">
        <v>3</v>
      </c>
      <c r="B663" s="12" t="s">
        <v>3</v>
      </c>
      <c r="C663" s="19"/>
      <c r="D663" s="19"/>
      <c r="E663" s="19"/>
      <c r="F663" s="19"/>
      <c r="G663" s="10">
        <f t="shared" si="192"/>
        <v>0</v>
      </c>
      <c r="H663" s="75"/>
      <c r="I663" s="51" t="str">
        <f t="shared" si="193"/>
        <v/>
      </c>
      <c r="J663" s="4"/>
      <c r="K663" s="40" t="str">
        <f t="shared" ref="K663:K673" si="194">IF(C663&lt;&gt;0,IF(AND(C663&lt;C644),"Preço Ok Coluna (A) Faixa 1","ERRO Preço Coluna (A) Faixa 1"),"Lançar Preço Coluna (A) Faixa 1")</f>
        <v>Lançar Preço Coluna (A) Faixa 1</v>
      </c>
      <c r="L663" s="40" t="str">
        <f t="shared" ref="L663:L673" si="195">IF(D663&lt;&gt;0,IF(AND(D663&lt;D644),"Preço Ok Coluna (B) Faixa 1","ERRO Preço Coluna (B) Faixa 1"),"Lançar Preço Coluna (B) Faixa 1")</f>
        <v>Lançar Preço Coluna (B) Faixa 1</v>
      </c>
      <c r="M663" s="40" t="str">
        <f t="shared" ref="M663:M673" si="196">IF(E663&lt;&gt;0,IF(AND(E663&lt;E644),"Preço Ok Coluna (C) Faixa 1","ERRO Preço Coluna (C) Faixa 1"),"Lançar Preço Coluna (C) Faixa 1")</f>
        <v>Lançar Preço Coluna (C) Faixa 1</v>
      </c>
      <c r="N663" s="40" t="str">
        <f t="shared" ref="N663:N673" si="197">IF(F663&lt;&gt;0,IF(AND(F663&lt;F644),"Preço Ok Coluna (D) Faixa 1","ERRO Preço Coluna (D) Faixa 1"),"Lançar Preço Coluna (D) Faixa 1")</f>
        <v>Lançar Preço Coluna (D) Faixa 1</v>
      </c>
      <c r="O663" s="33"/>
      <c r="P663" s="31" t="str">
        <f>IF(F663&lt;&gt;"",IF(I663=TRUE,"Preços OK na Faixa 3","ERRO Preços na Faixa 3"),"Lançar Preços na Faixa 3")</f>
        <v>Lançar Preços na Faixa 3</v>
      </c>
    </row>
    <row r="664" spans="1:16" ht="25.5">
      <c r="A664" s="11">
        <v>4</v>
      </c>
      <c r="B664" s="12" t="s">
        <v>4</v>
      </c>
      <c r="C664" s="19"/>
      <c r="D664" s="19"/>
      <c r="E664" s="19"/>
      <c r="F664" s="19"/>
      <c r="G664" s="10">
        <f t="shared" si="192"/>
        <v>0</v>
      </c>
      <c r="H664" s="75"/>
      <c r="I664" s="51" t="str">
        <f t="shared" si="193"/>
        <v/>
      </c>
      <c r="J664" s="4"/>
      <c r="K664" s="40" t="str">
        <f t="shared" si="194"/>
        <v>Lançar Preço Coluna (A) Faixa 1</v>
      </c>
      <c r="L664" s="40" t="str">
        <f t="shared" si="195"/>
        <v>Lançar Preço Coluna (B) Faixa 1</v>
      </c>
      <c r="M664" s="40" t="str">
        <f t="shared" si="196"/>
        <v>Lançar Preço Coluna (C) Faixa 1</v>
      </c>
      <c r="N664" s="40" t="str">
        <f t="shared" si="197"/>
        <v>Lançar Preço Coluna (D) Faixa 1</v>
      </c>
      <c r="O664" s="33"/>
      <c r="P664" s="31" t="str">
        <f>IF(F664&lt;&gt;"",IF(I664=TRUE,"Preços OK na Faixa 4","ERRO Preços na Faixa 4"),"Lançar Preços na Faixa 4")</f>
        <v>Lançar Preços na Faixa 4</v>
      </c>
    </row>
    <row r="665" spans="1:16" ht="25.5">
      <c r="A665" s="11">
        <v>5</v>
      </c>
      <c r="B665" s="12" t="s">
        <v>5</v>
      </c>
      <c r="C665" s="19"/>
      <c r="D665" s="19"/>
      <c r="E665" s="19"/>
      <c r="F665" s="19"/>
      <c r="G665" s="10">
        <f t="shared" si="192"/>
        <v>0</v>
      </c>
      <c r="H665" s="75"/>
      <c r="I665" s="51" t="str">
        <f t="shared" si="193"/>
        <v/>
      </c>
      <c r="J665" s="4"/>
      <c r="K665" s="40" t="str">
        <f t="shared" si="194"/>
        <v>Lançar Preço Coluna (A) Faixa 1</v>
      </c>
      <c r="L665" s="40" t="str">
        <f t="shared" si="195"/>
        <v>Lançar Preço Coluna (B) Faixa 1</v>
      </c>
      <c r="M665" s="40" t="str">
        <f t="shared" si="196"/>
        <v>Lançar Preço Coluna (C) Faixa 1</v>
      </c>
      <c r="N665" s="40" t="str">
        <f t="shared" si="197"/>
        <v>Lançar Preço Coluna (D) Faixa 1</v>
      </c>
      <c r="O665" s="33"/>
      <c r="P665" s="31" t="str">
        <f>IF(F665&lt;&gt;"",IF(I665=TRUE,"Preços OK na Faixa 5","ERRO Preços na Faixa 5"),"Lançar Preços na Faixa 5")</f>
        <v>Lançar Preços na Faixa 5</v>
      </c>
    </row>
    <row r="666" spans="1:16" ht="25.5">
      <c r="A666" s="11">
        <v>6</v>
      </c>
      <c r="B666" s="12" t="s">
        <v>6</v>
      </c>
      <c r="C666" s="19"/>
      <c r="D666" s="19"/>
      <c r="E666" s="19"/>
      <c r="F666" s="19"/>
      <c r="G666" s="10">
        <f t="shared" si="192"/>
        <v>0</v>
      </c>
      <c r="H666" s="75"/>
      <c r="I666" s="51" t="str">
        <f t="shared" si="193"/>
        <v/>
      </c>
      <c r="J666" s="4"/>
      <c r="K666" s="40" t="str">
        <f t="shared" si="194"/>
        <v>Lançar Preço Coluna (A) Faixa 1</v>
      </c>
      <c r="L666" s="40" t="str">
        <f t="shared" si="195"/>
        <v>Lançar Preço Coluna (B) Faixa 1</v>
      </c>
      <c r="M666" s="40" t="str">
        <f t="shared" si="196"/>
        <v>Lançar Preço Coluna (C) Faixa 1</v>
      </c>
      <c r="N666" s="40" t="str">
        <f t="shared" si="197"/>
        <v>Lançar Preço Coluna (D) Faixa 1</v>
      </c>
      <c r="O666" s="33"/>
      <c r="P666" s="31" t="str">
        <f>IF(F666&lt;&gt;"",IF(I666=TRUE,"Preços OK na Faixa 6","ERRO Preços na Faixa 6"),"Lançar Preços na Faixa 6")</f>
        <v>Lançar Preços na Faixa 6</v>
      </c>
    </row>
    <row r="667" spans="1:16" ht="25.5">
      <c r="A667" s="11">
        <v>7</v>
      </c>
      <c r="B667" s="12" t="s">
        <v>7</v>
      </c>
      <c r="C667" s="19"/>
      <c r="D667" s="19"/>
      <c r="E667" s="19"/>
      <c r="F667" s="19"/>
      <c r="G667" s="10">
        <f t="shared" si="192"/>
        <v>0</v>
      </c>
      <c r="H667" s="75"/>
      <c r="I667" s="51" t="str">
        <f t="shared" si="193"/>
        <v/>
      </c>
      <c r="J667" s="4"/>
      <c r="K667" s="40" t="str">
        <f t="shared" si="194"/>
        <v>Lançar Preço Coluna (A) Faixa 1</v>
      </c>
      <c r="L667" s="40" t="str">
        <f t="shared" si="195"/>
        <v>Lançar Preço Coluna (B) Faixa 1</v>
      </c>
      <c r="M667" s="40" t="str">
        <f t="shared" si="196"/>
        <v>Lançar Preço Coluna (C) Faixa 1</v>
      </c>
      <c r="N667" s="40" t="str">
        <f t="shared" si="197"/>
        <v>Lançar Preço Coluna (D) Faixa 1</v>
      </c>
      <c r="O667" s="33"/>
      <c r="P667" s="31" t="str">
        <f>IF(F667&lt;&gt;"",IF(I667=TRUE,"Preços OK na Faixa 7","ERRO Preços na Faixa 7"),"Lançar Preços na Faixa 7")</f>
        <v>Lançar Preços na Faixa 7</v>
      </c>
    </row>
    <row r="668" spans="1:16" ht="25.5">
      <c r="A668" s="11">
        <v>8</v>
      </c>
      <c r="B668" s="12" t="s">
        <v>8</v>
      </c>
      <c r="C668" s="19"/>
      <c r="D668" s="19"/>
      <c r="E668" s="19"/>
      <c r="F668" s="19"/>
      <c r="G668" s="10">
        <f t="shared" si="192"/>
        <v>0</v>
      </c>
      <c r="H668" s="75"/>
      <c r="I668" s="51" t="str">
        <f t="shared" si="193"/>
        <v/>
      </c>
      <c r="J668" s="4"/>
      <c r="K668" s="40" t="str">
        <f t="shared" si="194"/>
        <v>Lançar Preço Coluna (A) Faixa 1</v>
      </c>
      <c r="L668" s="40" t="str">
        <f t="shared" si="195"/>
        <v>Lançar Preço Coluna (B) Faixa 1</v>
      </c>
      <c r="M668" s="40" t="str">
        <f t="shared" si="196"/>
        <v>Lançar Preço Coluna (C) Faixa 1</v>
      </c>
      <c r="N668" s="40" t="str">
        <f t="shared" si="197"/>
        <v>Lançar Preço Coluna (D) Faixa 1</v>
      </c>
      <c r="O668" s="33"/>
      <c r="P668" s="31" t="str">
        <f>IF(F668&lt;&gt;"",IF(I668=TRUE,"Preços OK na Faixa 8","ERRO Preços na Faixa 8"),"Lançar Preços na Faixa 8")</f>
        <v>Lançar Preços na Faixa 8</v>
      </c>
    </row>
    <row r="669" spans="1:16" ht="25.5">
      <c r="A669" s="11">
        <v>9</v>
      </c>
      <c r="B669" s="12" t="s">
        <v>9</v>
      </c>
      <c r="C669" s="19"/>
      <c r="D669" s="19"/>
      <c r="E669" s="19"/>
      <c r="F669" s="19"/>
      <c r="G669" s="10">
        <f t="shared" si="192"/>
        <v>0</v>
      </c>
      <c r="H669" s="75"/>
      <c r="I669" s="51" t="str">
        <f t="shared" si="193"/>
        <v/>
      </c>
      <c r="J669" s="4"/>
      <c r="K669" s="40" t="str">
        <f t="shared" si="194"/>
        <v>Lançar Preço Coluna (A) Faixa 1</v>
      </c>
      <c r="L669" s="40" t="str">
        <f t="shared" si="195"/>
        <v>Lançar Preço Coluna (B) Faixa 1</v>
      </c>
      <c r="M669" s="40" t="str">
        <f t="shared" si="196"/>
        <v>Lançar Preço Coluna (C) Faixa 1</v>
      </c>
      <c r="N669" s="40" t="str">
        <f t="shared" si="197"/>
        <v>Lançar Preço Coluna (D) Faixa 1</v>
      </c>
      <c r="O669" s="33"/>
      <c r="P669" s="31" t="str">
        <f>IF(F669&lt;&gt;"",IF(I669=TRUE,"Preços OK na Faixa 9","ERRO Preços na Faixa 9"),"Lançar Preços na Faixa 9")</f>
        <v>Lançar Preços na Faixa 9</v>
      </c>
    </row>
    <row r="670" spans="1:16" ht="25.5">
      <c r="A670" s="11">
        <v>10</v>
      </c>
      <c r="B670" s="12" t="s">
        <v>10</v>
      </c>
      <c r="C670" s="19"/>
      <c r="D670" s="19"/>
      <c r="E670" s="19"/>
      <c r="F670" s="19"/>
      <c r="G670" s="10">
        <f t="shared" si="192"/>
        <v>0</v>
      </c>
      <c r="H670" s="75"/>
      <c r="I670" s="51" t="str">
        <f t="shared" si="193"/>
        <v/>
      </c>
      <c r="J670" s="4"/>
      <c r="K670" s="40" t="str">
        <f t="shared" si="194"/>
        <v>Lançar Preço Coluna (A) Faixa 1</v>
      </c>
      <c r="L670" s="40" t="str">
        <f t="shared" si="195"/>
        <v>Lançar Preço Coluna (B) Faixa 1</v>
      </c>
      <c r="M670" s="40" t="str">
        <f t="shared" si="196"/>
        <v>Lançar Preço Coluna (C) Faixa 1</v>
      </c>
      <c r="N670" s="40" t="str">
        <f t="shared" si="197"/>
        <v>Lançar Preço Coluna (D) Faixa 1</v>
      </c>
      <c r="O670" s="33"/>
      <c r="P670" s="31" t="str">
        <f>IF(F670&lt;&gt;"",IF(I670=TRUE,"Preços OK na Faixa 10","ERRO Preços na Faixa 10"),"Lançar Preços na Faixa 10")</f>
        <v>Lançar Preços na Faixa 10</v>
      </c>
    </row>
    <row r="671" spans="1:16" ht="25.5">
      <c r="A671" s="11">
        <v>11</v>
      </c>
      <c r="B671" s="12" t="s">
        <v>11</v>
      </c>
      <c r="C671" s="19"/>
      <c r="D671" s="19"/>
      <c r="E671" s="19"/>
      <c r="F671" s="19"/>
      <c r="G671" s="10">
        <f t="shared" si="192"/>
        <v>0</v>
      </c>
      <c r="H671" s="75"/>
      <c r="I671" s="51" t="str">
        <f t="shared" si="193"/>
        <v/>
      </c>
      <c r="J671" s="4"/>
      <c r="K671" s="40" t="str">
        <f t="shared" si="194"/>
        <v>Lançar Preço Coluna (A) Faixa 1</v>
      </c>
      <c r="L671" s="40" t="str">
        <f t="shared" si="195"/>
        <v>Lançar Preço Coluna (B) Faixa 1</v>
      </c>
      <c r="M671" s="40" t="str">
        <f t="shared" si="196"/>
        <v>Lançar Preço Coluna (C) Faixa 1</v>
      </c>
      <c r="N671" s="40" t="str">
        <f t="shared" si="197"/>
        <v>Lançar Preço Coluna (D) Faixa 1</v>
      </c>
      <c r="O671" s="33"/>
      <c r="P671" s="31" t="str">
        <f>IF(F671&lt;&gt;"",IF(I671=TRUE,"Preços OK na Faixa 11","ERRO Preços na Faixa 11"),"Lançar Preços na Faixa 11")</f>
        <v>Lançar Preços na Faixa 11</v>
      </c>
    </row>
    <row r="672" spans="1:16" ht="25.5">
      <c r="A672" s="11">
        <v>12</v>
      </c>
      <c r="B672" s="12" t="s">
        <v>12</v>
      </c>
      <c r="C672" s="19"/>
      <c r="D672" s="19"/>
      <c r="E672" s="19"/>
      <c r="F672" s="19"/>
      <c r="G672" s="10">
        <f t="shared" si="192"/>
        <v>0</v>
      </c>
      <c r="H672" s="75"/>
      <c r="I672" s="51" t="str">
        <f t="shared" si="193"/>
        <v/>
      </c>
      <c r="J672" s="4"/>
      <c r="K672" s="40" t="str">
        <f t="shared" si="194"/>
        <v>Lançar Preço Coluna (A) Faixa 1</v>
      </c>
      <c r="L672" s="40" t="str">
        <f t="shared" si="195"/>
        <v>Lançar Preço Coluna (B) Faixa 1</v>
      </c>
      <c r="M672" s="40" t="str">
        <f t="shared" si="196"/>
        <v>Lançar Preço Coluna (C) Faixa 1</v>
      </c>
      <c r="N672" s="40" t="str">
        <f t="shared" si="197"/>
        <v>Lançar Preço Coluna (D) Faixa 1</v>
      </c>
      <c r="O672" s="33"/>
      <c r="P672" s="36" t="str">
        <f>IF(F672&lt;&gt;"",IF(I672=TRUE,"Preços OK na Faixa 12","ERRO Preços na Faixa 12"),"Lançar Preços na Faixa 12")</f>
        <v>Lançar Preços na Faixa 12</v>
      </c>
    </row>
    <row r="673" spans="1:16" ht="26.25" thickBot="1">
      <c r="A673" s="46">
        <v>13</v>
      </c>
      <c r="B673" s="47" t="s">
        <v>13</v>
      </c>
      <c r="C673" s="48"/>
      <c r="D673" s="48"/>
      <c r="E673" s="48"/>
      <c r="F673" s="48"/>
      <c r="G673" s="49">
        <f t="shared" si="192"/>
        <v>0</v>
      </c>
      <c r="H673" s="75">
        <f>SUM(G661:G673)</f>
        <v>0</v>
      </c>
      <c r="I673" s="51" t="str">
        <f t="shared" si="193"/>
        <v/>
      </c>
      <c r="J673" s="4"/>
      <c r="K673" s="40" t="str">
        <f t="shared" si="194"/>
        <v>Lançar Preço Coluna (A) Faixa 1</v>
      </c>
      <c r="L673" s="40" t="str">
        <f t="shared" si="195"/>
        <v>Lançar Preço Coluna (B) Faixa 1</v>
      </c>
      <c r="M673" s="40" t="str">
        <f t="shared" si="196"/>
        <v>Lançar Preço Coluna (C) Faixa 1</v>
      </c>
      <c r="N673" s="40" t="str">
        <f t="shared" si="197"/>
        <v>Lançar Preço Coluna (D) Faixa 1</v>
      </c>
      <c r="O673" s="39"/>
      <c r="P673" s="36" t="str">
        <f>IF(F673&lt;&gt;"",IF(I673=TRUE,"Preços OK na Faixa 13","ERRO Preços na Faixa 13"),"Lançar Preços na Faixa 13")</f>
        <v>Lançar Preços na Faixa 13</v>
      </c>
    </row>
    <row r="674" spans="1:16" ht="21.75" customHeight="1" thickBot="1">
      <c r="A674" s="6"/>
      <c r="B674" s="4"/>
      <c r="C674" s="4"/>
      <c r="D674" s="4"/>
      <c r="E674" s="4"/>
      <c r="F674" s="4"/>
      <c r="G674" s="4"/>
      <c r="H674" s="74"/>
      <c r="L674" s="1"/>
    </row>
    <row r="675" spans="1:16" s="63" customFormat="1" ht="30.75" customHeight="1" thickBot="1">
      <c r="A675" s="152" t="s">
        <v>66</v>
      </c>
      <c r="B675" s="153"/>
      <c r="C675" s="153"/>
      <c r="D675" s="153"/>
      <c r="E675" s="154"/>
      <c r="F675" s="154"/>
      <c r="G675" s="155"/>
      <c r="H675" s="58"/>
      <c r="I675" s="62"/>
      <c r="J675" s="64"/>
      <c r="K675" s="145" t="s">
        <v>50</v>
      </c>
      <c r="L675" s="145"/>
      <c r="M675" s="145"/>
      <c r="N675" s="145"/>
      <c r="O675" s="61"/>
      <c r="P675" s="147" t="s">
        <v>51</v>
      </c>
    </row>
    <row r="676" spans="1:16" ht="66" customHeight="1" thickBot="1">
      <c r="A676" s="156" t="s">
        <v>108</v>
      </c>
      <c r="B676" s="157"/>
      <c r="C676" s="157"/>
      <c r="D676" s="157"/>
      <c r="E676" s="157"/>
      <c r="F676" s="157"/>
      <c r="G676" s="158"/>
      <c r="H676" s="53"/>
      <c r="K676" s="145"/>
      <c r="L676" s="145"/>
      <c r="M676" s="145"/>
      <c r="N676" s="145"/>
      <c r="O676" s="18"/>
      <c r="P676" s="147"/>
    </row>
    <row r="677" spans="1:16" ht="13.5" customHeight="1" thickBot="1">
      <c r="A677" s="127" t="s">
        <v>37</v>
      </c>
      <c r="B677" s="127" t="s">
        <v>36</v>
      </c>
      <c r="C677" s="130" t="s">
        <v>45</v>
      </c>
      <c r="D677" s="131"/>
      <c r="E677" s="131"/>
      <c r="F677" s="132"/>
      <c r="G677" s="133" t="s">
        <v>89</v>
      </c>
      <c r="H677" s="54"/>
      <c r="K677" s="145"/>
      <c r="L677" s="145"/>
      <c r="M677" s="145"/>
      <c r="N677" s="145"/>
      <c r="O677" s="18"/>
      <c r="P677" s="147"/>
    </row>
    <row r="678" spans="1:16" ht="13.5" thickBot="1">
      <c r="A678" s="128"/>
      <c r="B678" s="128"/>
      <c r="C678" s="21" t="s">
        <v>41</v>
      </c>
      <c r="D678" s="20" t="s">
        <v>42</v>
      </c>
      <c r="E678" s="20" t="s">
        <v>43</v>
      </c>
      <c r="F678" s="20" t="s">
        <v>44</v>
      </c>
      <c r="G678" s="134"/>
      <c r="H678" s="54"/>
      <c r="K678" s="145"/>
      <c r="L678" s="145"/>
      <c r="M678" s="145"/>
      <c r="N678" s="145"/>
      <c r="O678" s="18"/>
      <c r="P678" s="147"/>
    </row>
    <row r="679" spans="1:16" ht="41.25" thickBot="1">
      <c r="A679" s="129"/>
      <c r="B679" s="129"/>
      <c r="C679" s="43" t="s">
        <v>87</v>
      </c>
      <c r="D679" s="44" t="s">
        <v>47</v>
      </c>
      <c r="E679" s="44" t="s">
        <v>88</v>
      </c>
      <c r="F679" s="44" t="s">
        <v>49</v>
      </c>
      <c r="G679" s="135"/>
      <c r="H679" s="54"/>
      <c r="K679" s="146"/>
      <c r="L679" s="146"/>
      <c r="M679" s="146"/>
      <c r="N679" s="146"/>
      <c r="O679" s="32"/>
      <c r="P679" s="148"/>
    </row>
    <row r="680" spans="1:16" ht="25.5">
      <c r="A680" s="8">
        <v>1</v>
      </c>
      <c r="B680" s="9" t="s">
        <v>1</v>
      </c>
      <c r="C680" s="19"/>
      <c r="D680" s="19"/>
      <c r="E680" s="19"/>
      <c r="F680" s="19"/>
      <c r="G680" s="10">
        <f t="shared" ref="G680:G692" si="198">SUM(C680:D680)</f>
        <v>0</v>
      </c>
      <c r="H680" s="75"/>
      <c r="I680" s="51" t="str">
        <f t="shared" ref="I680:I692" si="199">IF(C680&lt;&gt;0,AND(D680&lt;C680,E680&lt;D680,F680&lt;E680),"")</f>
        <v/>
      </c>
      <c r="J680" s="4"/>
      <c r="K680" s="40" t="str">
        <f>IF(C680&lt;&gt;0,IF(AND(C680&lt;C661),"Preço Ok Coluna (A) Faixa 1","ERRO Preço Coluna (A) Faixa 1"),"Lançar Preço Coluna (A) Faixa 1")</f>
        <v>Lançar Preço Coluna (A) Faixa 1</v>
      </c>
      <c r="L680" s="40" t="str">
        <f>IF(D680&lt;&gt;0,IF(AND(D680&lt;D661),"Preço Ok Coluna (B) Faixa 1","ERRO Preço Coluna (B) Faixa 1"),"Lançar Preço Coluna (B) Faixa 1")</f>
        <v>Lançar Preço Coluna (B) Faixa 1</v>
      </c>
      <c r="M680" s="40" t="str">
        <f>IF(E680&lt;&gt;0,IF(AND(E680&lt;E661),"Preço Ok Coluna (C) Faixa 1","ERRO Preço Coluna (C) Faixa 1"),"Lançar Preço Coluna (C) Faixa 1")</f>
        <v>Lançar Preço Coluna (C) Faixa 1</v>
      </c>
      <c r="N680" s="40" t="str">
        <f>IF(F680&lt;&gt;0,IF(AND(F680&lt;F661),"Preço Ok Coluna (D) Faixa 1","ERRO Preço Coluna (D) Faixa 1"),"Lançar Preço Coluna (D) Faixa 1")</f>
        <v>Lançar Preço Coluna (D) Faixa 1</v>
      </c>
      <c r="O680" s="40"/>
      <c r="P680" s="31" t="str">
        <f>IF(F680&lt;&gt;"",IF(I680=TRUE,"Preços OK na Faixa 1","ERRO Preços na Faixa 1"),"Lançar Preços na Faixa 1")</f>
        <v>Lançar Preços na Faixa 1</v>
      </c>
    </row>
    <row r="681" spans="1:16" ht="25.5">
      <c r="A681" s="11">
        <v>2</v>
      </c>
      <c r="B681" s="12" t="s">
        <v>2</v>
      </c>
      <c r="C681" s="19"/>
      <c r="D681" s="19"/>
      <c r="E681" s="19"/>
      <c r="F681" s="19"/>
      <c r="G681" s="10">
        <f t="shared" si="198"/>
        <v>0</v>
      </c>
      <c r="H681" s="75"/>
      <c r="I681" s="51" t="str">
        <f t="shared" si="199"/>
        <v/>
      </c>
      <c r="J681" s="4"/>
      <c r="K681" s="40" t="str">
        <f>IF(C681&lt;&gt;0,IF(AND(C681&lt;C662),"Preço Ok Coluna (A) Faixa 1","ERRO Preço Coluna (A) Faixa 1"),"Lançar Preço Coluna (A) Faixa 1")</f>
        <v>Lançar Preço Coluna (A) Faixa 1</v>
      </c>
      <c r="L681" s="40" t="str">
        <f>IF(D681&lt;&gt;0,IF(AND(D681&lt;D662),"Preço Ok Coluna (B) Faixa 1","ERRO Preço Coluna (B) Faixa 1"),"Lançar Preço Coluna (B) Faixa 1")</f>
        <v>Lançar Preço Coluna (B) Faixa 1</v>
      </c>
      <c r="M681" s="40" t="str">
        <f>IF(E681&lt;&gt;0,IF(AND(E681&lt;E662),"Preço Ok Coluna (C) Faixa 1","ERRO Preço Coluna (C) Faixa 1"),"Lançar Preço Coluna (C) Faixa 1")</f>
        <v>Lançar Preço Coluna (C) Faixa 1</v>
      </c>
      <c r="N681" s="40" t="str">
        <f>IF(F681&lt;&gt;0,IF(AND(F681&lt;F662),"Preço Ok Coluna (D) Faixa 1","ERRO Preço Coluna (D) Faixa 1"),"Lançar Preço Coluna (D) Faixa 1")</f>
        <v>Lançar Preço Coluna (D) Faixa 1</v>
      </c>
      <c r="O681" s="33"/>
      <c r="P681" s="31" t="str">
        <f>IF(F681&lt;&gt;"",IF(I681=TRUE,"Preços OK na Faixa 2","ERRO Preços na Faixa 2"),"Lançar Preços na Faixa 2")</f>
        <v>Lançar Preços na Faixa 2</v>
      </c>
    </row>
    <row r="682" spans="1:16" ht="25.5">
      <c r="A682" s="11">
        <v>3</v>
      </c>
      <c r="B682" s="12" t="s">
        <v>3</v>
      </c>
      <c r="C682" s="19"/>
      <c r="D682" s="19"/>
      <c r="E682" s="19"/>
      <c r="F682" s="19"/>
      <c r="G682" s="10">
        <f t="shared" si="198"/>
        <v>0</v>
      </c>
      <c r="H682" s="75"/>
      <c r="I682" s="51" t="str">
        <f t="shared" si="199"/>
        <v/>
      </c>
      <c r="J682" s="4"/>
      <c r="K682" s="40" t="str">
        <f t="shared" ref="K682:K692" si="200">IF(C682&lt;&gt;0,IF(AND(C682&lt;C663),"Preço Ok Coluna (A) Faixa 1","ERRO Preço Coluna (A) Faixa 1"),"Lançar Preço Coluna (A) Faixa 1")</f>
        <v>Lançar Preço Coluna (A) Faixa 1</v>
      </c>
      <c r="L682" s="40" t="str">
        <f t="shared" ref="L682:L692" si="201">IF(D682&lt;&gt;0,IF(AND(D682&lt;D663),"Preço Ok Coluna (B) Faixa 1","ERRO Preço Coluna (B) Faixa 1"),"Lançar Preço Coluna (B) Faixa 1")</f>
        <v>Lançar Preço Coluna (B) Faixa 1</v>
      </c>
      <c r="M682" s="40" t="str">
        <f t="shared" ref="M682:M692" si="202">IF(E682&lt;&gt;0,IF(AND(E682&lt;E663),"Preço Ok Coluna (C) Faixa 1","ERRO Preço Coluna (C) Faixa 1"),"Lançar Preço Coluna (C) Faixa 1")</f>
        <v>Lançar Preço Coluna (C) Faixa 1</v>
      </c>
      <c r="N682" s="40" t="str">
        <f t="shared" ref="N682:N692" si="203">IF(F682&lt;&gt;0,IF(AND(F682&lt;F663),"Preço Ok Coluna (D) Faixa 1","ERRO Preço Coluna (D) Faixa 1"),"Lançar Preço Coluna (D) Faixa 1")</f>
        <v>Lançar Preço Coluna (D) Faixa 1</v>
      </c>
      <c r="O682" s="33"/>
      <c r="P682" s="31" t="str">
        <f>IF(F682&lt;&gt;"",IF(I682=TRUE,"Preços OK na Faixa 3","ERRO Preços na Faixa 3"),"Lançar Preços na Faixa 3")</f>
        <v>Lançar Preços na Faixa 3</v>
      </c>
    </row>
    <row r="683" spans="1:16" ht="25.5">
      <c r="A683" s="11">
        <v>4</v>
      </c>
      <c r="B683" s="12" t="s">
        <v>4</v>
      </c>
      <c r="C683" s="19"/>
      <c r="D683" s="19"/>
      <c r="E683" s="19"/>
      <c r="F683" s="19"/>
      <c r="G683" s="10">
        <f t="shared" si="198"/>
        <v>0</v>
      </c>
      <c r="H683" s="75"/>
      <c r="I683" s="51" t="str">
        <f t="shared" si="199"/>
        <v/>
      </c>
      <c r="J683" s="4"/>
      <c r="K683" s="40" t="str">
        <f t="shared" si="200"/>
        <v>Lançar Preço Coluna (A) Faixa 1</v>
      </c>
      <c r="L683" s="40" t="str">
        <f t="shared" si="201"/>
        <v>Lançar Preço Coluna (B) Faixa 1</v>
      </c>
      <c r="M683" s="40" t="str">
        <f t="shared" si="202"/>
        <v>Lançar Preço Coluna (C) Faixa 1</v>
      </c>
      <c r="N683" s="40" t="str">
        <f t="shared" si="203"/>
        <v>Lançar Preço Coluna (D) Faixa 1</v>
      </c>
      <c r="O683" s="33"/>
      <c r="P683" s="31" t="str">
        <f>IF(F683&lt;&gt;"",IF(I683=TRUE,"Preços OK na Faixa 4","ERRO Preços na Faixa 4"),"Lançar Preços na Faixa 4")</f>
        <v>Lançar Preços na Faixa 4</v>
      </c>
    </row>
    <row r="684" spans="1:16" ht="25.5">
      <c r="A684" s="11">
        <v>5</v>
      </c>
      <c r="B684" s="12" t="s">
        <v>5</v>
      </c>
      <c r="C684" s="19"/>
      <c r="D684" s="19"/>
      <c r="E684" s="19"/>
      <c r="F684" s="19"/>
      <c r="G684" s="10">
        <f t="shared" si="198"/>
        <v>0</v>
      </c>
      <c r="H684" s="75"/>
      <c r="I684" s="51" t="str">
        <f t="shared" si="199"/>
        <v/>
      </c>
      <c r="J684" s="4"/>
      <c r="K684" s="40" t="str">
        <f t="shared" si="200"/>
        <v>Lançar Preço Coluna (A) Faixa 1</v>
      </c>
      <c r="L684" s="40" t="str">
        <f t="shared" si="201"/>
        <v>Lançar Preço Coluna (B) Faixa 1</v>
      </c>
      <c r="M684" s="40" t="str">
        <f t="shared" si="202"/>
        <v>Lançar Preço Coluna (C) Faixa 1</v>
      </c>
      <c r="N684" s="40" t="str">
        <f t="shared" si="203"/>
        <v>Lançar Preço Coluna (D) Faixa 1</v>
      </c>
      <c r="O684" s="33"/>
      <c r="P684" s="31" t="str">
        <f>IF(F684&lt;&gt;"",IF(I684=TRUE,"Preços OK na Faixa 5","ERRO Preços na Faixa 5"),"Lançar Preços na Faixa 5")</f>
        <v>Lançar Preços na Faixa 5</v>
      </c>
    </row>
    <row r="685" spans="1:16" ht="25.5">
      <c r="A685" s="11">
        <v>6</v>
      </c>
      <c r="B685" s="12" t="s">
        <v>6</v>
      </c>
      <c r="C685" s="19"/>
      <c r="D685" s="19"/>
      <c r="E685" s="19"/>
      <c r="F685" s="19"/>
      <c r="G685" s="10">
        <f t="shared" si="198"/>
        <v>0</v>
      </c>
      <c r="H685" s="75"/>
      <c r="I685" s="51" t="str">
        <f t="shared" si="199"/>
        <v/>
      </c>
      <c r="J685" s="4"/>
      <c r="K685" s="40" t="str">
        <f t="shared" si="200"/>
        <v>Lançar Preço Coluna (A) Faixa 1</v>
      </c>
      <c r="L685" s="40" t="str">
        <f t="shared" si="201"/>
        <v>Lançar Preço Coluna (B) Faixa 1</v>
      </c>
      <c r="M685" s="40" t="str">
        <f t="shared" si="202"/>
        <v>Lançar Preço Coluna (C) Faixa 1</v>
      </c>
      <c r="N685" s="40" t="str">
        <f t="shared" si="203"/>
        <v>Lançar Preço Coluna (D) Faixa 1</v>
      </c>
      <c r="O685" s="33"/>
      <c r="P685" s="31" t="str">
        <f>IF(F685&lt;&gt;"",IF(I685=TRUE,"Preços OK na Faixa 6","ERRO Preços na Faixa 6"),"Lançar Preços na Faixa 6")</f>
        <v>Lançar Preços na Faixa 6</v>
      </c>
    </row>
    <row r="686" spans="1:16" ht="25.5">
      <c r="A686" s="11">
        <v>7</v>
      </c>
      <c r="B686" s="12" t="s">
        <v>7</v>
      </c>
      <c r="C686" s="19"/>
      <c r="D686" s="19"/>
      <c r="E686" s="19"/>
      <c r="F686" s="19"/>
      <c r="G686" s="10">
        <f t="shared" si="198"/>
        <v>0</v>
      </c>
      <c r="H686" s="75"/>
      <c r="I686" s="51" t="str">
        <f t="shared" si="199"/>
        <v/>
      </c>
      <c r="J686" s="4"/>
      <c r="K686" s="40" t="str">
        <f t="shared" si="200"/>
        <v>Lançar Preço Coluna (A) Faixa 1</v>
      </c>
      <c r="L686" s="40" t="str">
        <f t="shared" si="201"/>
        <v>Lançar Preço Coluna (B) Faixa 1</v>
      </c>
      <c r="M686" s="40" t="str">
        <f t="shared" si="202"/>
        <v>Lançar Preço Coluna (C) Faixa 1</v>
      </c>
      <c r="N686" s="40" t="str">
        <f t="shared" si="203"/>
        <v>Lançar Preço Coluna (D) Faixa 1</v>
      </c>
      <c r="O686" s="33"/>
      <c r="P686" s="31" t="str">
        <f>IF(F686&lt;&gt;"",IF(I686=TRUE,"Preços OK na Faixa 7","ERRO Preços na Faixa 7"),"Lançar Preços na Faixa 7")</f>
        <v>Lançar Preços na Faixa 7</v>
      </c>
    </row>
    <row r="687" spans="1:16" ht="25.5">
      <c r="A687" s="11">
        <v>8</v>
      </c>
      <c r="B687" s="12" t="s">
        <v>8</v>
      </c>
      <c r="C687" s="19"/>
      <c r="D687" s="19"/>
      <c r="E687" s="19"/>
      <c r="F687" s="19"/>
      <c r="G687" s="10">
        <f t="shared" si="198"/>
        <v>0</v>
      </c>
      <c r="H687" s="75"/>
      <c r="I687" s="51" t="str">
        <f t="shared" si="199"/>
        <v/>
      </c>
      <c r="J687" s="4"/>
      <c r="K687" s="40" t="str">
        <f t="shared" si="200"/>
        <v>Lançar Preço Coluna (A) Faixa 1</v>
      </c>
      <c r="L687" s="40" t="str">
        <f t="shared" si="201"/>
        <v>Lançar Preço Coluna (B) Faixa 1</v>
      </c>
      <c r="M687" s="40" t="str">
        <f t="shared" si="202"/>
        <v>Lançar Preço Coluna (C) Faixa 1</v>
      </c>
      <c r="N687" s="40" t="str">
        <f t="shared" si="203"/>
        <v>Lançar Preço Coluna (D) Faixa 1</v>
      </c>
      <c r="O687" s="33"/>
      <c r="P687" s="31" t="str">
        <f>IF(F687&lt;&gt;"",IF(I687=TRUE,"Preços OK na Faixa 8","ERRO Preços na Faixa 8"),"Lançar Preços na Faixa 8")</f>
        <v>Lançar Preços na Faixa 8</v>
      </c>
    </row>
    <row r="688" spans="1:16" ht="25.5">
      <c r="A688" s="11">
        <v>9</v>
      </c>
      <c r="B688" s="12" t="s">
        <v>9</v>
      </c>
      <c r="C688" s="19"/>
      <c r="D688" s="19"/>
      <c r="E688" s="19"/>
      <c r="F688" s="19"/>
      <c r="G688" s="10">
        <f t="shared" si="198"/>
        <v>0</v>
      </c>
      <c r="H688" s="75"/>
      <c r="I688" s="51" t="str">
        <f t="shared" si="199"/>
        <v/>
      </c>
      <c r="J688" s="4"/>
      <c r="K688" s="40" t="str">
        <f t="shared" si="200"/>
        <v>Lançar Preço Coluna (A) Faixa 1</v>
      </c>
      <c r="L688" s="40" t="str">
        <f t="shared" si="201"/>
        <v>Lançar Preço Coluna (B) Faixa 1</v>
      </c>
      <c r="M688" s="40" t="str">
        <f t="shared" si="202"/>
        <v>Lançar Preço Coluna (C) Faixa 1</v>
      </c>
      <c r="N688" s="40" t="str">
        <f t="shared" si="203"/>
        <v>Lançar Preço Coluna (D) Faixa 1</v>
      </c>
      <c r="O688" s="33"/>
      <c r="P688" s="31" t="str">
        <f>IF(F688&lt;&gt;"",IF(I688=TRUE,"Preços OK na Faixa 9","ERRO Preços na Faixa 9"),"Lançar Preços na Faixa 9")</f>
        <v>Lançar Preços na Faixa 9</v>
      </c>
    </row>
    <row r="689" spans="1:16" ht="25.5">
      <c r="A689" s="11">
        <v>10</v>
      </c>
      <c r="B689" s="12" t="s">
        <v>10</v>
      </c>
      <c r="C689" s="19"/>
      <c r="D689" s="19"/>
      <c r="E689" s="19"/>
      <c r="F689" s="19"/>
      <c r="G689" s="10">
        <f t="shared" si="198"/>
        <v>0</v>
      </c>
      <c r="H689" s="75"/>
      <c r="I689" s="51" t="str">
        <f t="shared" si="199"/>
        <v/>
      </c>
      <c r="J689" s="4"/>
      <c r="K689" s="40" t="str">
        <f t="shared" si="200"/>
        <v>Lançar Preço Coluna (A) Faixa 1</v>
      </c>
      <c r="L689" s="40" t="str">
        <f t="shared" si="201"/>
        <v>Lançar Preço Coluna (B) Faixa 1</v>
      </c>
      <c r="M689" s="40" t="str">
        <f t="shared" si="202"/>
        <v>Lançar Preço Coluna (C) Faixa 1</v>
      </c>
      <c r="N689" s="40" t="str">
        <f t="shared" si="203"/>
        <v>Lançar Preço Coluna (D) Faixa 1</v>
      </c>
      <c r="O689" s="33"/>
      <c r="P689" s="31" t="str">
        <f>IF(F689&lt;&gt;"",IF(I689=TRUE,"Preços OK na Faixa 10","ERRO Preços na Faixa 10"),"Lançar Preços na Faixa 10")</f>
        <v>Lançar Preços na Faixa 10</v>
      </c>
    </row>
    <row r="690" spans="1:16" ht="25.5">
      <c r="A690" s="11">
        <v>11</v>
      </c>
      <c r="B690" s="12" t="s">
        <v>11</v>
      </c>
      <c r="C690" s="19"/>
      <c r="D690" s="19"/>
      <c r="E690" s="19"/>
      <c r="F690" s="19"/>
      <c r="G690" s="10">
        <f t="shared" si="198"/>
        <v>0</v>
      </c>
      <c r="H690" s="75"/>
      <c r="I690" s="51" t="str">
        <f t="shared" si="199"/>
        <v/>
      </c>
      <c r="J690" s="4"/>
      <c r="K690" s="40" t="str">
        <f t="shared" si="200"/>
        <v>Lançar Preço Coluna (A) Faixa 1</v>
      </c>
      <c r="L690" s="40" t="str">
        <f t="shared" si="201"/>
        <v>Lançar Preço Coluna (B) Faixa 1</v>
      </c>
      <c r="M690" s="40" t="str">
        <f t="shared" si="202"/>
        <v>Lançar Preço Coluna (C) Faixa 1</v>
      </c>
      <c r="N690" s="40" t="str">
        <f t="shared" si="203"/>
        <v>Lançar Preço Coluna (D) Faixa 1</v>
      </c>
      <c r="O690" s="33"/>
      <c r="P690" s="31" t="str">
        <f>IF(F690&lt;&gt;"",IF(I690=TRUE,"Preços OK na Faixa 11","ERRO Preços na Faixa 11"),"Lançar Preços na Faixa 11")</f>
        <v>Lançar Preços na Faixa 11</v>
      </c>
    </row>
    <row r="691" spans="1:16" ht="25.5">
      <c r="A691" s="11">
        <v>12</v>
      </c>
      <c r="B691" s="12" t="s">
        <v>12</v>
      </c>
      <c r="C691" s="19"/>
      <c r="D691" s="19"/>
      <c r="E691" s="19"/>
      <c r="F691" s="19"/>
      <c r="G691" s="10">
        <f t="shared" si="198"/>
        <v>0</v>
      </c>
      <c r="H691" s="75"/>
      <c r="I691" s="51" t="str">
        <f t="shared" si="199"/>
        <v/>
      </c>
      <c r="J691" s="4"/>
      <c r="K691" s="40" t="str">
        <f t="shared" si="200"/>
        <v>Lançar Preço Coluna (A) Faixa 1</v>
      </c>
      <c r="L691" s="40" t="str">
        <f t="shared" si="201"/>
        <v>Lançar Preço Coluna (B) Faixa 1</v>
      </c>
      <c r="M691" s="40" t="str">
        <f t="shared" si="202"/>
        <v>Lançar Preço Coluna (C) Faixa 1</v>
      </c>
      <c r="N691" s="40" t="str">
        <f t="shared" si="203"/>
        <v>Lançar Preço Coluna (D) Faixa 1</v>
      </c>
      <c r="O691" s="33"/>
      <c r="P691" s="36" t="str">
        <f>IF(F691&lt;&gt;"",IF(I691=TRUE,"Preços OK na Faixa 12","ERRO Preços na Faixa 12"),"Lançar Preços na Faixa 12")</f>
        <v>Lançar Preços na Faixa 12</v>
      </c>
    </row>
    <row r="692" spans="1:16" ht="26.25" thickBot="1">
      <c r="A692" s="46">
        <v>13</v>
      </c>
      <c r="B692" s="47" t="s">
        <v>13</v>
      </c>
      <c r="C692" s="48"/>
      <c r="D692" s="48"/>
      <c r="E692" s="48"/>
      <c r="F692" s="48"/>
      <c r="G692" s="49">
        <f t="shared" si="198"/>
        <v>0</v>
      </c>
      <c r="H692" s="75">
        <f>SUM(G680:G692)</f>
        <v>0</v>
      </c>
      <c r="I692" s="51" t="str">
        <f t="shared" si="199"/>
        <v/>
      </c>
      <c r="J692" s="4"/>
      <c r="K692" s="40" t="str">
        <f t="shared" si="200"/>
        <v>Lançar Preço Coluna (A) Faixa 1</v>
      </c>
      <c r="L692" s="40" t="str">
        <f t="shared" si="201"/>
        <v>Lançar Preço Coluna (B) Faixa 1</v>
      </c>
      <c r="M692" s="40" t="str">
        <f t="shared" si="202"/>
        <v>Lançar Preço Coluna (C) Faixa 1</v>
      </c>
      <c r="N692" s="40" t="str">
        <f t="shared" si="203"/>
        <v>Lançar Preço Coluna (D) Faixa 1</v>
      </c>
      <c r="O692" s="39"/>
      <c r="P692" s="36" t="str">
        <f>IF(F692&lt;&gt;"",IF(I692=TRUE,"Preços OK na Faixa 13","ERRO Preços na Faixa 13"),"Lançar Preços na Faixa 13")</f>
        <v>Lançar Preços na Faixa 13</v>
      </c>
    </row>
    <row r="693" spans="1:16" ht="21.75" customHeight="1">
      <c r="A693" s="30"/>
      <c r="B693" s="30"/>
      <c r="C693" s="30"/>
      <c r="D693" s="30"/>
      <c r="E693" s="30"/>
      <c r="F693" s="30"/>
      <c r="G693" s="30"/>
      <c r="H693" s="30"/>
      <c r="L693" s="1"/>
    </row>
    <row r="694" spans="1:16" ht="81.75" customHeight="1">
      <c r="A694" s="151" t="s">
        <v>109</v>
      </c>
      <c r="B694" s="151"/>
      <c r="C694" s="151"/>
      <c r="D694" s="151"/>
      <c r="E694" s="151"/>
      <c r="F694" s="151"/>
      <c r="G694" s="151"/>
      <c r="H694" s="55"/>
      <c r="L694" s="1"/>
    </row>
    <row r="695" spans="1:16" ht="21.75" customHeight="1" thickBot="1">
      <c r="A695" s="6"/>
      <c r="B695" s="4"/>
      <c r="C695" s="4"/>
      <c r="D695" s="4"/>
      <c r="E695" s="4"/>
      <c r="F695" s="4"/>
      <c r="G695" s="4"/>
      <c r="H695" s="74"/>
      <c r="L695" s="1"/>
    </row>
    <row r="696" spans="1:16" s="63" customFormat="1" ht="30.75" customHeight="1" thickBot="1">
      <c r="A696" s="160" t="s">
        <v>67</v>
      </c>
      <c r="B696" s="161"/>
      <c r="C696" s="161"/>
      <c r="D696" s="161"/>
      <c r="E696" s="162"/>
      <c r="F696" s="162"/>
      <c r="G696" s="163"/>
      <c r="H696" s="58"/>
      <c r="I696" s="62"/>
      <c r="J696" s="64"/>
      <c r="K696" s="145" t="s">
        <v>50</v>
      </c>
      <c r="L696" s="145"/>
      <c r="M696" s="145"/>
      <c r="N696" s="145"/>
      <c r="O696" s="61"/>
      <c r="P696" s="147" t="s">
        <v>51</v>
      </c>
    </row>
    <row r="697" spans="1:16" ht="60.95" customHeight="1" thickBot="1">
      <c r="A697" s="156" t="s">
        <v>110</v>
      </c>
      <c r="B697" s="157"/>
      <c r="C697" s="157"/>
      <c r="D697" s="157"/>
      <c r="E697" s="157"/>
      <c r="F697" s="157"/>
      <c r="G697" s="158"/>
      <c r="H697" s="53"/>
      <c r="K697" s="145"/>
      <c r="L697" s="145"/>
      <c r="M697" s="145"/>
      <c r="N697" s="145"/>
      <c r="O697" s="18"/>
      <c r="P697" s="147"/>
    </row>
    <row r="698" spans="1:16" ht="13.5" customHeight="1" thickBot="1">
      <c r="A698" s="127" t="s">
        <v>37</v>
      </c>
      <c r="B698" s="127" t="s">
        <v>36</v>
      </c>
      <c r="C698" s="130" t="s">
        <v>45</v>
      </c>
      <c r="D698" s="131"/>
      <c r="E698" s="131"/>
      <c r="F698" s="132"/>
      <c r="G698" s="133" t="s">
        <v>89</v>
      </c>
      <c r="H698" s="54"/>
      <c r="K698" s="145"/>
      <c r="L698" s="145"/>
      <c r="M698" s="145"/>
      <c r="N698" s="145"/>
      <c r="O698" s="18"/>
      <c r="P698" s="147"/>
    </row>
    <row r="699" spans="1:16" ht="13.5" thickBot="1">
      <c r="A699" s="128"/>
      <c r="B699" s="128"/>
      <c r="C699" s="21" t="s">
        <v>41</v>
      </c>
      <c r="D699" s="20" t="s">
        <v>42</v>
      </c>
      <c r="E699" s="20" t="s">
        <v>43</v>
      </c>
      <c r="F699" s="20" t="s">
        <v>44</v>
      </c>
      <c r="G699" s="134"/>
      <c r="H699" s="54"/>
      <c r="K699" s="145"/>
      <c r="L699" s="145"/>
      <c r="M699" s="145"/>
      <c r="N699" s="145"/>
      <c r="O699" s="18"/>
      <c r="P699" s="147"/>
    </row>
    <row r="700" spans="1:16" ht="41.25" thickBot="1">
      <c r="A700" s="129"/>
      <c r="B700" s="129"/>
      <c r="C700" s="43" t="s">
        <v>87</v>
      </c>
      <c r="D700" s="44" t="s">
        <v>47</v>
      </c>
      <c r="E700" s="44" t="s">
        <v>88</v>
      </c>
      <c r="F700" s="44" t="s">
        <v>49</v>
      </c>
      <c r="G700" s="135"/>
      <c r="H700" s="54"/>
      <c r="K700" s="146"/>
      <c r="L700" s="146"/>
      <c r="M700" s="146"/>
      <c r="N700" s="146"/>
      <c r="O700" s="32"/>
      <c r="P700" s="148"/>
    </row>
    <row r="701" spans="1:16" ht="25.5">
      <c r="A701" s="22">
        <v>1</v>
      </c>
      <c r="B701" s="26" t="s">
        <v>1</v>
      </c>
      <c r="C701" s="25"/>
      <c r="D701" s="19"/>
      <c r="E701" s="19"/>
      <c r="F701" s="19"/>
      <c r="G701" s="10">
        <f t="shared" ref="G701:G713" si="204">SUM(C701:D701)</f>
        <v>0</v>
      </c>
      <c r="H701" s="75"/>
      <c r="I701" s="51" t="str">
        <f t="shared" ref="I701:I713" si="205">IF(C701&lt;&gt;0,AND(D701&lt;C701,E701&lt;D701,F701&lt;E701),"")</f>
        <v/>
      </c>
      <c r="J701" s="4"/>
      <c r="K701" s="33" t="str">
        <f>IF(C701&lt;&gt;0,"Preço OK Coluna (A) Faixa 1","Lançar Preço Coluna (A) Faixa 1")</f>
        <v>Lançar Preço Coluna (A) Faixa 1</v>
      </c>
      <c r="L701" s="33" t="str">
        <f>IF(D701&lt;&gt;0,"Preço OK Coluna (B) Faixa 1","Lançar Preço Coluna (B) Faixa 1")</f>
        <v>Lançar Preço Coluna (B) Faixa 1</v>
      </c>
      <c r="M701" s="33" t="str">
        <f>IF(E701&lt;&gt;0,"Preço OK Coluna (C) Faixa 1","Lançar Preço Coluna (C) Faixa 1")</f>
        <v>Lançar Preço Coluna (C) Faixa 1</v>
      </c>
      <c r="N701" s="33" t="str">
        <f>IF(F701&lt;&gt;0,"Preço OK Coluna (D) Faixa 1","Lançar Preço Coluna (D) Faixa 1")</f>
        <v>Lançar Preço Coluna (D) Faixa 1</v>
      </c>
      <c r="O701" s="35"/>
      <c r="P701" s="31" t="str">
        <f>IF(F701&lt;&gt;"",IF(I701=TRUE,"Preços OK na Faixa 1","ERRO Preços na Faixa 1"),"Lançar Preços na Faixa 1")</f>
        <v>Lançar Preços na Faixa 1</v>
      </c>
    </row>
    <row r="702" spans="1:16" ht="25.5">
      <c r="A702" s="23">
        <v>2</v>
      </c>
      <c r="B702" s="27" t="s">
        <v>2</v>
      </c>
      <c r="C702" s="25"/>
      <c r="D702" s="19"/>
      <c r="E702" s="19"/>
      <c r="F702" s="19"/>
      <c r="G702" s="10">
        <f t="shared" si="204"/>
        <v>0</v>
      </c>
      <c r="H702" s="75"/>
      <c r="I702" s="51" t="str">
        <f t="shared" si="205"/>
        <v/>
      </c>
      <c r="J702" s="4"/>
      <c r="K702" s="33" t="str">
        <f>IF(C702&lt;&gt;0,IF(AND(C702&lt;C701),"Preço Ok Coluna (A) Faixa 2","ERRO Preço Coluna (A) Faixa 2"),"Lançar Preço Coluna (A) Faixa 2")</f>
        <v>Lançar Preço Coluna (A) Faixa 2</v>
      </c>
      <c r="L702" s="33" t="str">
        <f>IF(D702&lt;&gt;0,IF(AND(D702&lt;D701),"Preço Ok Coluna (B) Faixa 2","ERRO Preço Coluna (B) Faixa 2"),"Lançar Preço Coluna (B) Faixa 2")</f>
        <v>Lançar Preço Coluna (B) Faixa 2</v>
      </c>
      <c r="M702" s="33" t="str">
        <f>IF(E702&lt;&gt;0,IF(AND(E702&lt;E701),"Preço Ok Coluna (C) Faixa 2","ERRO Preço Coluna (C) Faixa 2"),"Lançar Preço Coluna (C) Faixa 2")</f>
        <v>Lançar Preço Coluna (C) Faixa 2</v>
      </c>
      <c r="N702" s="33" t="str">
        <f>IF(F702&lt;&gt;0,IF(AND(F702&lt;F701),"Preço Ok Coluna (D) Faixa 2","ERRO Preço Coluna (D) Faixa 2"),"Lançar Preço Coluna (D) Faixa 2")</f>
        <v>Lançar Preço Coluna (D) Faixa 2</v>
      </c>
      <c r="O702" s="35"/>
      <c r="P702" s="31" t="str">
        <f>IF(F702&lt;&gt;"",IF(I702=TRUE,"Preços OK na Faixa 2","ERRO Preços na Faixa 2"),"Lançar Preços na Faixa 2")</f>
        <v>Lançar Preços na Faixa 2</v>
      </c>
    </row>
    <row r="703" spans="1:16" ht="25.5">
      <c r="A703" s="23">
        <v>3</v>
      </c>
      <c r="B703" s="27" t="s">
        <v>3</v>
      </c>
      <c r="C703" s="25"/>
      <c r="D703" s="19"/>
      <c r="E703" s="19"/>
      <c r="F703" s="19"/>
      <c r="G703" s="10">
        <f t="shared" si="204"/>
        <v>0</v>
      </c>
      <c r="H703" s="75"/>
      <c r="I703" s="51" t="str">
        <f t="shared" si="205"/>
        <v/>
      </c>
      <c r="J703" s="4"/>
      <c r="K703" s="33" t="str">
        <f>IF(C703&lt;&gt;0,IF(AND(C703&lt;C702),"Preço Ok Coluna (A) Faixa 3","ERRO Preço Coluna (A) Faixa 3"),"Lançar Preço Coluna (A) Faixa 3")</f>
        <v>Lançar Preço Coluna (A) Faixa 3</v>
      </c>
      <c r="L703" s="33" t="str">
        <f>IF(D703&lt;&gt;0,IF(AND(D703&lt;D702),"Preço Ok Coluna (B) Faixa 3","ERRO Preço Coluna (B) Faixa 3"),"Lançar Preço Coluna (B) Faixa 3")</f>
        <v>Lançar Preço Coluna (B) Faixa 3</v>
      </c>
      <c r="M703" s="33" t="str">
        <f>IF(E703&lt;&gt;0,IF(AND(E703&lt;E702),"Preço Ok Coluna (C) Faixa 3","ERRO Preço Coluna (C) Faixa 3"),"Lançar Preço Coluna (C) Faixa3")</f>
        <v>Lançar Preço Coluna (C) Faixa3</v>
      </c>
      <c r="N703" s="33" t="str">
        <f>IF(F703&lt;&gt;0,IF(AND(F703&lt;F702),"Preço Ok Coluna (D) Faixa 3","ERRO Preço Coluna (D) Faixa 3"),"Lançar Preço Coluna (D) Faixa 3")</f>
        <v>Lançar Preço Coluna (D) Faixa 3</v>
      </c>
      <c r="O703" s="35"/>
      <c r="P703" s="31" t="str">
        <f>IF(F703&lt;&gt;"",IF(I703=TRUE,"Preços OK na Faixa 3","ERRO Preços na Faixa 3"),"Lançar Preços na Faixa 3")</f>
        <v>Lançar Preços na Faixa 3</v>
      </c>
    </row>
    <row r="704" spans="1:16" ht="25.5">
      <c r="A704" s="23">
        <v>4</v>
      </c>
      <c r="B704" s="27" t="s">
        <v>4</v>
      </c>
      <c r="C704" s="25"/>
      <c r="D704" s="19"/>
      <c r="E704" s="19"/>
      <c r="F704" s="19"/>
      <c r="G704" s="10">
        <f t="shared" si="204"/>
        <v>0</v>
      </c>
      <c r="H704" s="75"/>
      <c r="I704" s="51" t="str">
        <f t="shared" si="205"/>
        <v/>
      </c>
      <c r="J704" s="4"/>
      <c r="K704" s="33" t="str">
        <f>IF(C704&lt;&gt;0,IF(AND(C704&lt;C703),"Preço Ok Coluna (A) Faixa 4","ERRO Preço Coluna (A) Faixa 4"),"Lançar Preço Coluna (A) Faixa 4")</f>
        <v>Lançar Preço Coluna (A) Faixa 4</v>
      </c>
      <c r="L704" s="33" t="str">
        <f>IF(D704&lt;&gt;0,IF(AND(D704&lt;D703),"Preço Ok Coluna (B) Faixa 4","ERRO Preço Coluna (B) Faixa 4"),"Lançar Preço Coluna (B) Faixa 4")</f>
        <v>Lançar Preço Coluna (B) Faixa 4</v>
      </c>
      <c r="M704" s="33" t="str">
        <f>IF(E704&lt;&gt;0,IF(AND(E704&lt;E703),"Preço Ok Coluna (C) Faixa 4","ERRO Preço Coluna (C) Faixa 4"),"Lançar Preço Coluna (C) Faixa 4")</f>
        <v>Lançar Preço Coluna (C) Faixa 4</v>
      </c>
      <c r="N704" s="33" t="str">
        <f>IF(F704&lt;&gt;0,IF(AND(F704&lt;F703),"Preço Ok Coluna (D) Faixa 4","ERRO Preço Coluna (D) Faixa 4"),"Lançar Preço Coluna (D) Faixa 4")</f>
        <v>Lançar Preço Coluna (D) Faixa 4</v>
      </c>
      <c r="O704" s="35"/>
      <c r="P704" s="31" t="str">
        <f>IF(F704&lt;&gt;"",IF(I704=TRUE,"Preços OK na Faixa 4","ERRO Preços na Faixa 4"),"Lançar Preços na Faixa 4")</f>
        <v>Lançar Preços na Faixa 4</v>
      </c>
    </row>
    <row r="705" spans="1:16" ht="25.5">
      <c r="A705" s="23">
        <v>5</v>
      </c>
      <c r="B705" s="27" t="s">
        <v>5</v>
      </c>
      <c r="C705" s="25"/>
      <c r="D705" s="19"/>
      <c r="E705" s="19"/>
      <c r="F705" s="19"/>
      <c r="G705" s="10">
        <f t="shared" si="204"/>
        <v>0</v>
      </c>
      <c r="H705" s="75"/>
      <c r="I705" s="51" t="str">
        <f t="shared" si="205"/>
        <v/>
      </c>
      <c r="J705" s="4"/>
      <c r="K705" s="33" t="str">
        <f>IF(C705&lt;&gt;0,IF(AND(C705&lt;C704),"Preço Ok Coluna (A) Faixa 5","ERRO Preço Coluna (A) Faixa 5"),"Lançar Preço Coluna (A) Faixa 5")</f>
        <v>Lançar Preço Coluna (A) Faixa 5</v>
      </c>
      <c r="L705" s="33" t="str">
        <f>IF(D705&lt;&gt;0,IF(AND(D705&lt;D704),"Preço Ok Coluna (B) Faixa 5","ERRO Preço Coluna (B) Faixa 5"),"Lançar Preço Coluna (B) Faixa 5")</f>
        <v>Lançar Preço Coluna (B) Faixa 5</v>
      </c>
      <c r="M705" s="33" t="str">
        <f>IF(E705&lt;&gt;0,IF(AND(E705&lt;E704),"Preço Ok Coluna (C) Faixa 5","ERRO Preço Coluna (C) Faixa 5"),"Lançar Preço Coluna (C) Faixa 5")</f>
        <v>Lançar Preço Coluna (C) Faixa 5</v>
      </c>
      <c r="N705" s="33" t="str">
        <f>IF(F705&lt;&gt;0,IF(AND(F705&lt;F704),"Preço Ok Coluna (D) Faixa 5","ERRO Preço Coluna (D) Faixa 5"),"Lançar Preço Coluna (D) Faixa 5")</f>
        <v>Lançar Preço Coluna (D) Faixa 5</v>
      </c>
      <c r="O705" s="35"/>
      <c r="P705" s="31" t="str">
        <f>IF(F705&lt;&gt;"",IF(I705=TRUE,"Preços OK na Faixa 5","ERRO Preços na Faixa 5"),"Lançar Preços na Faixa 5")</f>
        <v>Lançar Preços na Faixa 5</v>
      </c>
    </row>
    <row r="706" spans="1:16" ht="25.5">
      <c r="A706" s="23">
        <v>6</v>
      </c>
      <c r="B706" s="27" t="s">
        <v>6</v>
      </c>
      <c r="C706" s="25"/>
      <c r="D706" s="19"/>
      <c r="E706" s="19"/>
      <c r="F706" s="19"/>
      <c r="G706" s="10">
        <f t="shared" si="204"/>
        <v>0</v>
      </c>
      <c r="H706" s="75"/>
      <c r="I706" s="51" t="str">
        <f t="shared" si="205"/>
        <v/>
      </c>
      <c r="J706" s="4"/>
      <c r="K706" s="33" t="str">
        <f>IF(C706&lt;&gt;0,IF(AND(C706&lt;C705),"Preço Ok Coluna (A) Faixa 6","ERRO Preço Coluna (A) Faixa 6"),"Lançar Preço Coluna (A) Faixa 6")</f>
        <v>Lançar Preço Coluna (A) Faixa 6</v>
      </c>
      <c r="L706" s="33" t="str">
        <f>IF(D706&lt;&gt;0,IF(AND(D706&lt;D705),"Preço Ok Coluna (B) Faixa 6","ERRO Preço Coluna (B) Faixa 6"),"Lançar Preço Coluna (B) Faixa 6")</f>
        <v>Lançar Preço Coluna (B) Faixa 6</v>
      </c>
      <c r="M706" s="33" t="str">
        <f>IF(E706&lt;&gt;0,IF(AND(E706&lt;E705),"Preço Ok Coluna (C) Faixa 6","ERRO Preço Coluna (C) Faixa 6"),"Lançar Preço Coluna (C) Faixa 6")</f>
        <v>Lançar Preço Coluna (C) Faixa 6</v>
      </c>
      <c r="N706" s="33" t="str">
        <f>IF(F706&lt;&gt;0,IF(AND(F706&lt;F705),"Preço Ok Coluna (D) Faixa 6","ERRO Preço Coluna (D) Faixa 6"),"Lançar Preço Coluna (D) Faixa 6")</f>
        <v>Lançar Preço Coluna (D) Faixa 6</v>
      </c>
      <c r="O706" s="35"/>
      <c r="P706" s="31" t="str">
        <f>IF(F706&lt;&gt;"",IF(I706=TRUE,"Preços OK na Faixa 6","ERRO Preços na Faixa 6"),"Lançar Preços na Faixa 6")</f>
        <v>Lançar Preços na Faixa 6</v>
      </c>
    </row>
    <row r="707" spans="1:16" ht="25.5">
      <c r="A707" s="23">
        <v>7</v>
      </c>
      <c r="B707" s="27" t="s">
        <v>7</v>
      </c>
      <c r="C707" s="25"/>
      <c r="D707" s="19"/>
      <c r="E707" s="19"/>
      <c r="F707" s="19"/>
      <c r="G707" s="10">
        <f t="shared" si="204"/>
        <v>0</v>
      </c>
      <c r="H707" s="75"/>
      <c r="I707" s="51" t="str">
        <f t="shared" si="205"/>
        <v/>
      </c>
      <c r="J707" s="4"/>
      <c r="K707" s="33" t="str">
        <f>IF(C707&lt;&gt;0,IF(AND(C707&lt;C706),"Preço Ok Coluna (A) Faixa 7","ERRO Preço Coluna (A) Faixa 7"),"Lançar Preço Coluna (A) Faixa 7")</f>
        <v>Lançar Preço Coluna (A) Faixa 7</v>
      </c>
      <c r="L707" s="33" t="str">
        <f>IF(D707&lt;&gt;0,IF(AND(D707&lt;D706),"Preço Ok Coluna (B) Faixa 7","ERRO Preço Coluna (B) Faixa 7"),"Lançar Preço Coluna (B) Faixa 7")</f>
        <v>Lançar Preço Coluna (B) Faixa 7</v>
      </c>
      <c r="M707" s="33" t="str">
        <f>IF(E707&lt;&gt;0,IF(AND(E707&lt;E706),"Preço Ok Coluna (C) Faixa 7","ERRO Preço Coluna (C) Faixa 7"),"Lançar Preço Coluna (C) Faixa 7")</f>
        <v>Lançar Preço Coluna (C) Faixa 7</v>
      </c>
      <c r="N707" s="33" t="str">
        <f>IF(F707&lt;&gt;0,IF(AND(F707&lt;F706),"Preço Ok Coluna (D) Faixa 7","ERRO Preço Coluna (D) Faixa 7"),"Lançar Preço Coluna (D) Faixa 7")</f>
        <v>Lançar Preço Coluna (D) Faixa 7</v>
      </c>
      <c r="O707" s="35"/>
      <c r="P707" s="31" t="str">
        <f>IF(F707&lt;&gt;"",IF(I707=TRUE,"Preços OK na Faixa 7","ERRO Preços na Faixa 7"),"Lançar Preços na Faixa 7")</f>
        <v>Lançar Preços na Faixa 7</v>
      </c>
    </row>
    <row r="708" spans="1:16" ht="25.5">
      <c r="A708" s="23">
        <v>8</v>
      </c>
      <c r="B708" s="27" t="s">
        <v>8</v>
      </c>
      <c r="C708" s="25"/>
      <c r="D708" s="19"/>
      <c r="E708" s="19"/>
      <c r="F708" s="19"/>
      <c r="G708" s="10">
        <f t="shared" si="204"/>
        <v>0</v>
      </c>
      <c r="H708" s="75"/>
      <c r="I708" s="51" t="str">
        <f t="shared" si="205"/>
        <v/>
      </c>
      <c r="J708" s="4"/>
      <c r="K708" s="33" t="str">
        <f>IF(C708&lt;&gt;0,IF(AND(C708&lt;C707),"Preço Ok Coluna (A) Faixa 8","ERRO Preço Coluna (A) Faixa 8"),"Lançar Preço Coluna (A) Faixa 8")</f>
        <v>Lançar Preço Coluna (A) Faixa 8</v>
      </c>
      <c r="L708" s="33" t="str">
        <f>IF(D708&lt;&gt;0,IF(AND(D708&lt;D707),"Preço Ok Coluna (B) Faixa 8","ERRO Preço Coluna (B) Faixa 8"),"Lançar Preço Coluna (B) Faixa 8")</f>
        <v>Lançar Preço Coluna (B) Faixa 8</v>
      </c>
      <c r="M708" s="33" t="str">
        <f>IF(E708&lt;&gt;0,IF(AND(E708&lt;E707),"Preço Ok Coluna (C) Faixa 8","ERRO Preço Coluna (C) Faixa 8"),"Lançar Preço Coluna (C) Faixa 8")</f>
        <v>Lançar Preço Coluna (C) Faixa 8</v>
      </c>
      <c r="N708" s="33" t="str">
        <f>IF(F708&lt;&gt;0,IF(AND(F708&lt;F707),"Preço Ok Coluna (D) Faixa 8","ERRO Preço Coluna (D) Faixa 8"),"Lançar Preço Coluna (D) Faixa 8")</f>
        <v>Lançar Preço Coluna (D) Faixa 8</v>
      </c>
      <c r="O708" s="35"/>
      <c r="P708" s="31" t="str">
        <f>IF(F708&lt;&gt;"",IF(I708=TRUE,"Preços OK na Faixa 8","ERRO Preços na Faixa 8"),"Lançar Preços na Faixa 8")</f>
        <v>Lançar Preços na Faixa 8</v>
      </c>
    </row>
    <row r="709" spans="1:16" ht="25.5">
      <c r="A709" s="23">
        <v>9</v>
      </c>
      <c r="B709" s="27" t="s">
        <v>9</v>
      </c>
      <c r="C709" s="25"/>
      <c r="D709" s="19"/>
      <c r="E709" s="19"/>
      <c r="F709" s="19"/>
      <c r="G709" s="10">
        <f t="shared" si="204"/>
        <v>0</v>
      </c>
      <c r="H709" s="75"/>
      <c r="I709" s="51" t="str">
        <f t="shared" si="205"/>
        <v/>
      </c>
      <c r="J709" s="4"/>
      <c r="K709" s="33" t="str">
        <f>IF(C709&lt;&gt;0,IF(AND(C709&lt;C708),"Preço Ok Coluna (A) Faixa 9","ERRO Preço Coluna (A) Faixa 9"),"Lançar Preço Coluna (A) Faixa 9")</f>
        <v>Lançar Preço Coluna (A) Faixa 9</v>
      </c>
      <c r="L709" s="33" t="str">
        <f>IF(D709&lt;&gt;0,IF(AND(D709&lt;D708),"Preço Ok Coluna (B) Faixa 9","ERRO Preço Coluna (B) Faixa 9"),"Lançar Preço Coluna (B) Faixa 9")</f>
        <v>Lançar Preço Coluna (B) Faixa 9</v>
      </c>
      <c r="M709" s="33" t="str">
        <f>IF(E709&lt;&gt;0,IF(AND(E709&lt;E708),"Preço Ok Coluna (C) Faixa 9","ERRO Preço Coluna (C) Faixa 9"),"Lançar Preço Coluna (C) Faixa 9")</f>
        <v>Lançar Preço Coluna (C) Faixa 9</v>
      </c>
      <c r="N709" s="33" t="str">
        <f>IF(F709&lt;&gt;0,IF(AND(F709&lt;F708),"Preço Ok Coluna (D) Faixa 9","ERRO Preço Coluna (D) Faixa 9"),"Lançar Preço Coluna (D) Faixa 9")</f>
        <v>Lançar Preço Coluna (D) Faixa 9</v>
      </c>
      <c r="O709" s="35"/>
      <c r="P709" s="31" t="str">
        <f>IF(F709&lt;&gt;"",IF(I709=TRUE,"Preços OK na Faixa 9","ERRO Preços na Faixa 9"),"Lançar Preços na Faixa 9")</f>
        <v>Lançar Preços na Faixa 9</v>
      </c>
    </row>
    <row r="710" spans="1:16" ht="25.5">
      <c r="A710" s="23">
        <v>10</v>
      </c>
      <c r="B710" s="27" t="s">
        <v>10</v>
      </c>
      <c r="C710" s="25"/>
      <c r="D710" s="19"/>
      <c r="E710" s="19"/>
      <c r="F710" s="19"/>
      <c r="G710" s="10">
        <f t="shared" si="204"/>
        <v>0</v>
      </c>
      <c r="H710" s="75"/>
      <c r="I710" s="51" t="str">
        <f t="shared" si="205"/>
        <v/>
      </c>
      <c r="J710" s="4"/>
      <c r="K710" s="33" t="str">
        <f>IF(C710&lt;&gt;0,IF(AND(C710&lt;C709),"Preço Ok Coluna (A) Faixa 10","ERRO Preço Coluna (A) Faixa 10"),"Lançar Preço Coluna (A) Faixa 10")</f>
        <v>Lançar Preço Coluna (A) Faixa 10</v>
      </c>
      <c r="L710" s="33" t="str">
        <f>IF(D710&lt;&gt;0,IF(AND(D710&lt;D709),"Preço Ok Coluna (B) Faixa 10","ERRO Preço Coluna (B) Faixa 10"),"Lançar Preço Coluna (B) Faixa 10")</f>
        <v>Lançar Preço Coluna (B) Faixa 10</v>
      </c>
      <c r="M710" s="33" t="str">
        <f>IF(E710&lt;&gt;0,IF(AND(E710&lt;E709),"Preço Ok Coluna (C) Faixa 10","ERRO Preço Coluna (C) Faixa 10"),"Lançar Preço Coluna (C) Faixa 10")</f>
        <v>Lançar Preço Coluna (C) Faixa 10</v>
      </c>
      <c r="N710" s="33" t="str">
        <f>IF(F710&lt;&gt;0,IF(AND(F710&lt;F709),"Preço Ok Coluna (D) Faixa 10","ERRO Preço Coluna (D) Faixa 10"),"Lançar Preço Coluna (D) Faixa 10")</f>
        <v>Lançar Preço Coluna (D) Faixa 10</v>
      </c>
      <c r="O710" s="35"/>
      <c r="P710" s="31" t="str">
        <f>IF(F710&lt;&gt;"",IF(I710=TRUE,"Preços OK na Faixa 10","ERRO Preços na Faixa 10"),"Lançar Preços na Faixa 10")</f>
        <v>Lançar Preços na Faixa 10</v>
      </c>
    </row>
    <row r="711" spans="1:16" ht="25.5">
      <c r="A711" s="23">
        <v>11</v>
      </c>
      <c r="B711" s="27" t="s">
        <v>11</v>
      </c>
      <c r="C711" s="25"/>
      <c r="D711" s="19"/>
      <c r="E711" s="19"/>
      <c r="F711" s="19"/>
      <c r="G711" s="10">
        <f t="shared" si="204"/>
        <v>0</v>
      </c>
      <c r="H711" s="75"/>
      <c r="I711" s="51" t="str">
        <f t="shared" si="205"/>
        <v/>
      </c>
      <c r="J711" s="4"/>
      <c r="K711" s="33" t="str">
        <f>IF(C711&lt;&gt;0,IF(AND(C711&lt;C710),"Preço Ok Coluna (A) Faixa 11","ERRO Preço Coluna (A) Faixa 11"),"Lançar Preço Coluna (A) Faixa 11")</f>
        <v>Lançar Preço Coluna (A) Faixa 11</v>
      </c>
      <c r="L711" s="33" t="str">
        <f>IF(D711&lt;&gt;0,IF(AND(D711&lt;D710),"Preço Ok Coluna (B) Faixa 11","ERRO Preço Coluna (B) Faixa 11"),"Lançar Preço Coluna (B) Faixa 11")</f>
        <v>Lançar Preço Coluna (B) Faixa 11</v>
      </c>
      <c r="M711" s="33" t="str">
        <f>IF(E711&lt;&gt;0,IF(AND(E711&lt;E710),"Preço Ok Coluna (C) Faixa 11","ERRO Preço Coluna (C) Faixa 11"),"Lançar Preço Coluna (C) Faixa 11")</f>
        <v>Lançar Preço Coluna (C) Faixa 11</v>
      </c>
      <c r="N711" s="33" t="str">
        <f>IF(F711&lt;&gt;0,IF(AND(F711&lt;F710),"Preço Ok Coluna (D) Faixa 11","ERRO Preço Coluna (D) Faixa 11"),"Lançar Preço Coluna (D) Faixa 11")</f>
        <v>Lançar Preço Coluna (D) Faixa 11</v>
      </c>
      <c r="O711" s="35"/>
      <c r="P711" s="31" t="str">
        <f>IF(F711&lt;&gt;"",IF(I711=TRUE,"Preços OK na Faixa 11","ERRO Preços na Faixa 11"),"Lançar Preços na Faixa 11")</f>
        <v>Lançar Preços na Faixa 11</v>
      </c>
    </row>
    <row r="712" spans="1:16" ht="25.5">
      <c r="A712" s="23">
        <v>12</v>
      </c>
      <c r="B712" s="27" t="s">
        <v>12</v>
      </c>
      <c r="C712" s="25"/>
      <c r="D712" s="19"/>
      <c r="E712" s="19"/>
      <c r="F712" s="19"/>
      <c r="G712" s="10">
        <f t="shared" si="204"/>
        <v>0</v>
      </c>
      <c r="H712" s="75"/>
      <c r="I712" s="51" t="str">
        <f t="shared" si="205"/>
        <v/>
      </c>
      <c r="J712" s="4"/>
      <c r="K712" s="39" t="str">
        <f>IF(C712&lt;&gt;0,IF(AND(C712&lt;C711),"Preço Ok Coluna (A) Faixa 12","ERRO Preço Coluna (A) Faixa 12"),"Lançar Preço Coluna (A) Faixa 12")</f>
        <v>Lançar Preço Coluna (A) Faixa 12</v>
      </c>
      <c r="L712" s="39" t="str">
        <f>IF(D712&lt;&gt;0,IF(AND(D712&lt;D711),"Preço Ok Coluna (B) Faixa 12","ERRO Preço Coluna (B) Faixa 12"),"Lançar Preço Coluna (B) Faixa 12")</f>
        <v>Lançar Preço Coluna (B) Faixa 12</v>
      </c>
      <c r="M712" s="39" t="str">
        <f>IF(E712&lt;&gt;0,IF(AND(E712&lt;E711),"Preço Ok Coluna (C) Faixa 12","ERRO Preço Coluna (C) Faixa 12"),"Lançar Preço Coluna (C) Faixa 12")</f>
        <v>Lançar Preço Coluna (C) Faixa 12</v>
      </c>
      <c r="N712" s="39" t="str">
        <f>IF(F712&lt;&gt;0,IF(AND(F712&lt;F711),"Preço Ok Coluna (D) Faixa 12","ERRO Preço Coluna (D) Faixa 12"),"Lançar Preço Coluna (D) Faixa 12")</f>
        <v>Lançar Preço Coluna (D) Faixa 12</v>
      </c>
      <c r="O712" s="35"/>
      <c r="P712" s="36" t="str">
        <f>IF(F712&lt;&gt;"",IF(I712=TRUE,"Preços OK na Faixa 12","ERRO Preços na Faixa 12"),"Lançar Preços na Faixa 12")</f>
        <v>Lançar Preços na Faixa 12</v>
      </c>
    </row>
    <row r="713" spans="1:16" ht="26.25" thickBot="1">
      <c r="A713" s="24">
        <v>13</v>
      </c>
      <c r="B713" s="28" t="s">
        <v>13</v>
      </c>
      <c r="C713" s="57"/>
      <c r="D713" s="48"/>
      <c r="E713" s="48"/>
      <c r="F713" s="48"/>
      <c r="G713" s="49">
        <f t="shared" si="204"/>
        <v>0</v>
      </c>
      <c r="H713" s="75">
        <f>SUM(G701:G713)</f>
        <v>0</v>
      </c>
      <c r="I713" s="51" t="str">
        <f t="shared" si="205"/>
        <v/>
      </c>
      <c r="J713" s="4"/>
      <c r="K713" s="39" t="str">
        <f>IF(C713&lt;&gt;0,IF(AND(C713&lt;C712),"Preço Ok Coluna (A) Faixa 13","ERRO Preço Coluna (A) Faixa 13"),"Lançar Preço Coluna (A) Faixa 13")</f>
        <v>Lançar Preço Coluna (A) Faixa 13</v>
      </c>
      <c r="L713" s="39" t="str">
        <f>IF(D713&lt;&gt;0,IF(AND(D713&lt;D712),"Preço Ok Coluna (B) Faixa 12","ERRO Preço Coluna (B) Faixa 12"),"Lançar Preço Coluna (B) Faixa 12")</f>
        <v>Lançar Preço Coluna (B) Faixa 12</v>
      </c>
      <c r="M713" s="39" t="str">
        <f>IF(E713&lt;&gt;0,IF(AND(E713&lt;E712),"Preço Ok Coluna (C) Faixa 12","ERRO Preço Coluna (C) Faixa 12"),"Lançar Preço Coluna (C) Faixa 12")</f>
        <v>Lançar Preço Coluna (C) Faixa 12</v>
      </c>
      <c r="N713" s="39" t="str">
        <f>IF(F713&lt;&gt;0,IF(AND(F713&lt;F712),"Preço Ok Coluna (D) Faixa 12","ERRO Preço Coluna (D) Faixa 12"),"Lançar Preço Coluna (D) Faixa 12")</f>
        <v>Lançar Preço Coluna (D) Faixa 12</v>
      </c>
      <c r="O713" s="39"/>
      <c r="P713" s="36" t="str">
        <f>IF(F713&lt;&gt;"",IF(I713=TRUE,"Preços OK na Faixa 13","ERRO Preços na Faixa 13"),"Lançar Preços na Faixa 13")</f>
        <v>Lançar Preços na Faixa 13</v>
      </c>
    </row>
    <row r="714" spans="1:16" ht="21.75" customHeight="1" thickBot="1">
      <c r="A714" s="6"/>
      <c r="B714" s="4"/>
      <c r="C714" s="4"/>
      <c r="D714" s="4"/>
      <c r="E714" s="4"/>
      <c r="F714" s="4"/>
      <c r="G714" s="4"/>
      <c r="H714" s="74"/>
      <c r="L714" s="1"/>
    </row>
    <row r="715" spans="1:16" s="63" customFormat="1" ht="30.75" customHeight="1" thickBot="1">
      <c r="A715" s="160" t="s">
        <v>68</v>
      </c>
      <c r="B715" s="161"/>
      <c r="C715" s="161"/>
      <c r="D715" s="161"/>
      <c r="E715" s="162"/>
      <c r="F715" s="162"/>
      <c r="G715" s="163"/>
      <c r="H715" s="58"/>
      <c r="I715" s="62"/>
      <c r="J715" s="64"/>
      <c r="K715" s="145" t="s">
        <v>50</v>
      </c>
      <c r="L715" s="145"/>
      <c r="M715" s="145"/>
      <c r="N715" s="145"/>
      <c r="O715" s="61"/>
      <c r="P715" s="147" t="s">
        <v>51</v>
      </c>
    </row>
    <row r="716" spans="1:16" ht="66.95" customHeight="1" thickBot="1">
      <c r="A716" s="156" t="s">
        <v>111</v>
      </c>
      <c r="B716" s="157"/>
      <c r="C716" s="157"/>
      <c r="D716" s="157"/>
      <c r="E716" s="157"/>
      <c r="F716" s="157"/>
      <c r="G716" s="158"/>
      <c r="H716" s="53"/>
      <c r="K716" s="145"/>
      <c r="L716" s="145"/>
      <c r="M716" s="145"/>
      <c r="N716" s="145"/>
      <c r="O716" s="18"/>
      <c r="P716" s="147"/>
    </row>
    <row r="717" spans="1:16" ht="13.5" customHeight="1" thickBot="1">
      <c r="A717" s="127" t="s">
        <v>37</v>
      </c>
      <c r="B717" s="127" t="s">
        <v>36</v>
      </c>
      <c r="C717" s="130" t="s">
        <v>45</v>
      </c>
      <c r="D717" s="131"/>
      <c r="E717" s="131"/>
      <c r="F717" s="132"/>
      <c r="G717" s="133" t="s">
        <v>89</v>
      </c>
      <c r="H717" s="54"/>
      <c r="K717" s="145"/>
      <c r="L717" s="145"/>
      <c r="M717" s="145"/>
      <c r="N717" s="145"/>
      <c r="O717" s="18"/>
      <c r="P717" s="147"/>
    </row>
    <row r="718" spans="1:16" ht="13.5" thickBot="1">
      <c r="A718" s="128"/>
      <c r="B718" s="128"/>
      <c r="C718" s="21" t="s">
        <v>41</v>
      </c>
      <c r="D718" s="20" t="s">
        <v>42</v>
      </c>
      <c r="E718" s="20" t="s">
        <v>43</v>
      </c>
      <c r="F718" s="20" t="s">
        <v>44</v>
      </c>
      <c r="G718" s="134"/>
      <c r="H718" s="54"/>
      <c r="K718" s="145"/>
      <c r="L718" s="145"/>
      <c r="M718" s="145"/>
      <c r="N718" s="145"/>
      <c r="O718" s="18"/>
      <c r="P718" s="147"/>
    </row>
    <row r="719" spans="1:16" ht="41.25" thickBot="1">
      <c r="A719" s="129"/>
      <c r="B719" s="129"/>
      <c r="C719" s="43" t="s">
        <v>87</v>
      </c>
      <c r="D719" s="44" t="s">
        <v>47</v>
      </c>
      <c r="E719" s="44" t="s">
        <v>88</v>
      </c>
      <c r="F719" s="44" t="s">
        <v>49</v>
      </c>
      <c r="G719" s="135"/>
      <c r="H719" s="54"/>
      <c r="K719" s="146"/>
      <c r="L719" s="146"/>
      <c r="M719" s="146"/>
      <c r="N719" s="146"/>
      <c r="O719" s="32"/>
      <c r="P719" s="148"/>
    </row>
    <row r="720" spans="1:16" ht="25.5">
      <c r="A720" s="8">
        <v>1</v>
      </c>
      <c r="B720" s="9" t="s">
        <v>1</v>
      </c>
      <c r="C720" s="19"/>
      <c r="D720" s="19"/>
      <c r="E720" s="19"/>
      <c r="F720" s="19"/>
      <c r="G720" s="10">
        <f>SUM(C720:D720)</f>
        <v>0</v>
      </c>
      <c r="H720" s="75"/>
      <c r="I720" s="51" t="str">
        <f t="shared" ref="I720:I732" si="206">IF(C720&lt;&gt;0,AND(D720&lt;C720,E720&lt;D720,F720&lt;E720),"")</f>
        <v/>
      </c>
      <c r="J720" s="4"/>
      <c r="K720" s="40" t="str">
        <f>IF(C720&lt;&gt;0,IF(AND(C720&lt;C701),"Preço Ok Coluna (A) Faixa 1","ERRO Preço Coluna (A) Faixa 1"),"Lançar Preço Coluna (A) Faixa 1")</f>
        <v>Lançar Preço Coluna (A) Faixa 1</v>
      </c>
      <c r="L720" s="40" t="str">
        <f>IF(D720&lt;&gt;0,IF(AND(D720&lt;D701),"Preço Ok Coluna (B) Faixa 1","ERRO Preço Coluna (B) Faixa 1"),"Lançar Preço Coluna (B) Faixa 1")</f>
        <v>Lançar Preço Coluna (B) Faixa 1</v>
      </c>
      <c r="M720" s="40" t="str">
        <f>IF(E720&lt;&gt;0,IF(AND(E720&lt;E701),"Preço Ok Coluna (C) Faixa 1","ERRO Preço Coluna (C) Faixa 1"),"Lançar Preço Coluna (C) Faixa 1")</f>
        <v>Lançar Preço Coluna (C) Faixa 1</v>
      </c>
      <c r="N720" s="40" t="str">
        <f>IF(F720&lt;&gt;0,IF(AND(F720&lt;F701),"Preço Ok Coluna (D) Faixa 1","ERRO Preço Coluna (D) Faixa 1"),"Lançar Preço Coluna (D) Faixa 1")</f>
        <v>Lançar Preço Coluna (D) Faixa 1</v>
      </c>
      <c r="O720" s="40"/>
      <c r="P720" s="31" t="str">
        <f>IF(F720&lt;&gt;"",IF(I720=TRUE,"Preços OK na Faixa 1","ERRO Preços na Faixa 1"),"Lançar Preços na Faixa 1")</f>
        <v>Lançar Preços na Faixa 1</v>
      </c>
    </row>
    <row r="721" spans="1:16" ht="25.5">
      <c r="A721" s="11">
        <v>2</v>
      </c>
      <c r="B721" s="12" t="s">
        <v>2</v>
      </c>
      <c r="C721" s="19"/>
      <c r="D721" s="19"/>
      <c r="E721" s="19"/>
      <c r="F721" s="19"/>
      <c r="G721" s="10">
        <f t="shared" ref="G721:G732" si="207">SUM(C721:D721)</f>
        <v>0</v>
      </c>
      <c r="H721" s="75"/>
      <c r="I721" s="51" t="str">
        <f t="shared" si="206"/>
        <v/>
      </c>
      <c r="J721" s="4"/>
      <c r="K721" s="40" t="str">
        <f>IF(C721&lt;&gt;0,IF(AND(C721&lt;C702),"Preço Ok Coluna (A) Faixa 1","ERRO Preço Coluna (A) Faixa 1"),"Lançar Preço Coluna (A) Faixa 1")</f>
        <v>Lançar Preço Coluna (A) Faixa 1</v>
      </c>
      <c r="L721" s="40" t="str">
        <f>IF(D721&lt;&gt;0,IF(AND(D721&lt;D702),"Preço Ok Coluna (B) Faixa 1","ERRO Preço Coluna (B) Faixa 1"),"Lançar Preço Coluna (B) Faixa 1")</f>
        <v>Lançar Preço Coluna (B) Faixa 1</v>
      </c>
      <c r="M721" s="40" t="str">
        <f>IF(E721&lt;&gt;0,IF(AND(E721&lt;E702),"Preço Ok Coluna (C) Faixa 1","ERRO Preço Coluna (C) Faixa 1"),"Lançar Preço Coluna (C) Faixa 1")</f>
        <v>Lançar Preço Coluna (C) Faixa 1</v>
      </c>
      <c r="N721" s="40" t="str">
        <f>IF(F721&lt;&gt;0,IF(AND(F721&lt;F702),"Preço Ok Coluna (D) Faixa 1","ERRO Preço Coluna (D) Faixa 1"),"Lançar Preço Coluna (D) Faixa 1")</f>
        <v>Lançar Preço Coluna (D) Faixa 1</v>
      </c>
      <c r="O721" s="33"/>
      <c r="P721" s="31" t="str">
        <f>IF(F721&lt;&gt;"",IF(I721=TRUE,"Preços OK na Faixa 2","ERRO Preços na Faixa 2"),"Lançar Preços na Faixa 2")</f>
        <v>Lançar Preços na Faixa 2</v>
      </c>
    </row>
    <row r="722" spans="1:16" ht="25.5">
      <c r="A722" s="11">
        <v>3</v>
      </c>
      <c r="B722" s="12" t="s">
        <v>3</v>
      </c>
      <c r="C722" s="19"/>
      <c r="D722" s="19"/>
      <c r="E722" s="19"/>
      <c r="F722" s="19"/>
      <c r="G722" s="10">
        <f t="shared" si="207"/>
        <v>0</v>
      </c>
      <c r="H722" s="75"/>
      <c r="I722" s="51" t="str">
        <f t="shared" si="206"/>
        <v/>
      </c>
      <c r="J722" s="4"/>
      <c r="K722" s="40" t="str">
        <f t="shared" ref="K722:K732" si="208">IF(C722&lt;&gt;0,IF(AND(C722&lt;C703),"Preço Ok Coluna (A) Faixa 1","ERRO Preço Coluna (A) Faixa 1"),"Lançar Preço Coluna (A) Faixa 1")</f>
        <v>Lançar Preço Coluna (A) Faixa 1</v>
      </c>
      <c r="L722" s="40" t="str">
        <f t="shared" ref="L722:L732" si="209">IF(D722&lt;&gt;0,IF(AND(D722&lt;D703),"Preço Ok Coluna (B) Faixa 1","ERRO Preço Coluna (B) Faixa 1"),"Lançar Preço Coluna (B) Faixa 1")</f>
        <v>Lançar Preço Coluna (B) Faixa 1</v>
      </c>
      <c r="M722" s="40" t="str">
        <f t="shared" ref="M722:M732" si="210">IF(E722&lt;&gt;0,IF(AND(E722&lt;E703),"Preço Ok Coluna (C) Faixa 1","ERRO Preço Coluna (C) Faixa 1"),"Lançar Preço Coluna (C) Faixa 1")</f>
        <v>Lançar Preço Coluna (C) Faixa 1</v>
      </c>
      <c r="N722" s="40" t="str">
        <f t="shared" ref="N722:N732" si="211">IF(F722&lt;&gt;0,IF(AND(F722&lt;F703),"Preço Ok Coluna (D) Faixa 1","ERRO Preço Coluna (D) Faixa 1"),"Lançar Preço Coluna (D) Faixa 1")</f>
        <v>Lançar Preço Coluna (D) Faixa 1</v>
      </c>
      <c r="O722" s="33"/>
      <c r="P722" s="31" t="str">
        <f>IF(F722&lt;&gt;"",IF(I722=TRUE,"Preços OK na Faixa 3","ERRO Preços na Faixa 3"),"Lançar Preços na Faixa 3")</f>
        <v>Lançar Preços na Faixa 3</v>
      </c>
    </row>
    <row r="723" spans="1:16" ht="25.5">
      <c r="A723" s="11">
        <v>4</v>
      </c>
      <c r="B723" s="12" t="s">
        <v>4</v>
      </c>
      <c r="C723" s="19"/>
      <c r="D723" s="19"/>
      <c r="E723" s="19"/>
      <c r="F723" s="19"/>
      <c r="G723" s="10">
        <f t="shared" si="207"/>
        <v>0</v>
      </c>
      <c r="H723" s="75"/>
      <c r="I723" s="51" t="str">
        <f t="shared" si="206"/>
        <v/>
      </c>
      <c r="J723" s="4"/>
      <c r="K723" s="40" t="str">
        <f t="shared" si="208"/>
        <v>Lançar Preço Coluna (A) Faixa 1</v>
      </c>
      <c r="L723" s="40" t="str">
        <f t="shared" si="209"/>
        <v>Lançar Preço Coluna (B) Faixa 1</v>
      </c>
      <c r="M723" s="40" t="str">
        <f t="shared" si="210"/>
        <v>Lançar Preço Coluna (C) Faixa 1</v>
      </c>
      <c r="N723" s="40" t="str">
        <f t="shared" si="211"/>
        <v>Lançar Preço Coluna (D) Faixa 1</v>
      </c>
      <c r="O723" s="33"/>
      <c r="P723" s="31" t="str">
        <f>IF(F723&lt;&gt;"",IF(I723=TRUE,"Preços OK na Faixa 4","ERRO Preços na Faixa 4"),"Lançar Preços na Faixa 4")</f>
        <v>Lançar Preços na Faixa 4</v>
      </c>
    </row>
    <row r="724" spans="1:16" ht="25.5">
      <c r="A724" s="11">
        <v>5</v>
      </c>
      <c r="B724" s="12" t="s">
        <v>5</v>
      </c>
      <c r="C724" s="19"/>
      <c r="D724" s="19"/>
      <c r="E724" s="19"/>
      <c r="F724" s="19"/>
      <c r="G724" s="10">
        <f t="shared" si="207"/>
        <v>0</v>
      </c>
      <c r="H724" s="75"/>
      <c r="I724" s="51" t="str">
        <f t="shared" si="206"/>
        <v/>
      </c>
      <c r="J724" s="4"/>
      <c r="K724" s="40" t="str">
        <f t="shared" si="208"/>
        <v>Lançar Preço Coluna (A) Faixa 1</v>
      </c>
      <c r="L724" s="40" t="str">
        <f t="shared" si="209"/>
        <v>Lançar Preço Coluna (B) Faixa 1</v>
      </c>
      <c r="M724" s="40" t="str">
        <f t="shared" si="210"/>
        <v>Lançar Preço Coluna (C) Faixa 1</v>
      </c>
      <c r="N724" s="40" t="str">
        <f t="shared" si="211"/>
        <v>Lançar Preço Coluna (D) Faixa 1</v>
      </c>
      <c r="O724" s="33"/>
      <c r="P724" s="31" t="str">
        <f>IF(F724&lt;&gt;"",IF(I724=TRUE,"Preços OK na Faixa 5","ERRO Preços na Faixa 5"),"Lançar Preços na Faixa 5")</f>
        <v>Lançar Preços na Faixa 5</v>
      </c>
    </row>
    <row r="725" spans="1:16" ht="25.5">
      <c r="A725" s="11">
        <v>6</v>
      </c>
      <c r="B725" s="12" t="s">
        <v>6</v>
      </c>
      <c r="C725" s="19"/>
      <c r="D725" s="19"/>
      <c r="E725" s="19"/>
      <c r="F725" s="19"/>
      <c r="G725" s="10">
        <f t="shared" si="207"/>
        <v>0</v>
      </c>
      <c r="H725" s="75"/>
      <c r="I725" s="51" t="str">
        <f t="shared" si="206"/>
        <v/>
      </c>
      <c r="J725" s="4"/>
      <c r="K725" s="40" t="str">
        <f t="shared" si="208"/>
        <v>Lançar Preço Coluna (A) Faixa 1</v>
      </c>
      <c r="L725" s="40" t="str">
        <f t="shared" si="209"/>
        <v>Lançar Preço Coluna (B) Faixa 1</v>
      </c>
      <c r="M725" s="40" t="str">
        <f t="shared" si="210"/>
        <v>Lançar Preço Coluna (C) Faixa 1</v>
      </c>
      <c r="N725" s="40" t="str">
        <f t="shared" si="211"/>
        <v>Lançar Preço Coluna (D) Faixa 1</v>
      </c>
      <c r="O725" s="33"/>
      <c r="P725" s="31" t="str">
        <f>IF(F725&lt;&gt;"",IF(I725=TRUE,"Preços OK na Faixa 6","ERRO Preços na Faixa 6"),"Lançar Preços na Faixa 6")</f>
        <v>Lançar Preços na Faixa 6</v>
      </c>
    </row>
    <row r="726" spans="1:16" ht="25.5">
      <c r="A726" s="11">
        <v>7</v>
      </c>
      <c r="B726" s="12" t="s">
        <v>7</v>
      </c>
      <c r="C726" s="19"/>
      <c r="D726" s="19"/>
      <c r="E726" s="19"/>
      <c r="F726" s="19"/>
      <c r="G726" s="10">
        <f t="shared" si="207"/>
        <v>0</v>
      </c>
      <c r="H726" s="75"/>
      <c r="I726" s="51" t="str">
        <f t="shared" si="206"/>
        <v/>
      </c>
      <c r="J726" s="4"/>
      <c r="K726" s="40" t="str">
        <f t="shared" si="208"/>
        <v>Lançar Preço Coluna (A) Faixa 1</v>
      </c>
      <c r="L726" s="40" t="str">
        <f t="shared" si="209"/>
        <v>Lançar Preço Coluna (B) Faixa 1</v>
      </c>
      <c r="M726" s="40" t="str">
        <f t="shared" si="210"/>
        <v>Lançar Preço Coluna (C) Faixa 1</v>
      </c>
      <c r="N726" s="40" t="str">
        <f t="shared" si="211"/>
        <v>Lançar Preço Coluna (D) Faixa 1</v>
      </c>
      <c r="O726" s="33"/>
      <c r="P726" s="31" t="str">
        <f>IF(F726&lt;&gt;"",IF(I726=TRUE,"Preços OK na Faixa 7","ERRO Preços na Faixa 7"),"Lançar Preços na Faixa 7")</f>
        <v>Lançar Preços na Faixa 7</v>
      </c>
    </row>
    <row r="727" spans="1:16" ht="25.5">
      <c r="A727" s="11">
        <v>8</v>
      </c>
      <c r="B727" s="12" t="s">
        <v>8</v>
      </c>
      <c r="C727" s="19"/>
      <c r="D727" s="19"/>
      <c r="E727" s="19"/>
      <c r="F727" s="19"/>
      <c r="G727" s="10">
        <f t="shared" si="207"/>
        <v>0</v>
      </c>
      <c r="H727" s="75"/>
      <c r="I727" s="51" t="str">
        <f t="shared" si="206"/>
        <v/>
      </c>
      <c r="J727" s="4"/>
      <c r="K727" s="40" t="str">
        <f t="shared" si="208"/>
        <v>Lançar Preço Coluna (A) Faixa 1</v>
      </c>
      <c r="L727" s="40" t="str">
        <f t="shared" si="209"/>
        <v>Lançar Preço Coluna (B) Faixa 1</v>
      </c>
      <c r="M727" s="40" t="str">
        <f t="shared" si="210"/>
        <v>Lançar Preço Coluna (C) Faixa 1</v>
      </c>
      <c r="N727" s="40" t="str">
        <f t="shared" si="211"/>
        <v>Lançar Preço Coluna (D) Faixa 1</v>
      </c>
      <c r="O727" s="33"/>
      <c r="P727" s="31" t="str">
        <f>IF(F727&lt;&gt;"",IF(I727=TRUE,"Preços OK na Faixa 8","ERRO Preços na Faixa 8"),"Lançar Preços na Faixa 8")</f>
        <v>Lançar Preços na Faixa 8</v>
      </c>
    </row>
    <row r="728" spans="1:16" ht="25.5">
      <c r="A728" s="11">
        <v>9</v>
      </c>
      <c r="B728" s="12" t="s">
        <v>9</v>
      </c>
      <c r="C728" s="19"/>
      <c r="D728" s="19"/>
      <c r="E728" s="19"/>
      <c r="F728" s="19"/>
      <c r="G728" s="10">
        <f t="shared" si="207"/>
        <v>0</v>
      </c>
      <c r="H728" s="75"/>
      <c r="I728" s="51" t="str">
        <f t="shared" si="206"/>
        <v/>
      </c>
      <c r="J728" s="4"/>
      <c r="K728" s="40" t="str">
        <f t="shared" si="208"/>
        <v>Lançar Preço Coluna (A) Faixa 1</v>
      </c>
      <c r="L728" s="40" t="str">
        <f t="shared" si="209"/>
        <v>Lançar Preço Coluna (B) Faixa 1</v>
      </c>
      <c r="M728" s="40" t="str">
        <f t="shared" si="210"/>
        <v>Lançar Preço Coluna (C) Faixa 1</v>
      </c>
      <c r="N728" s="40" t="str">
        <f t="shared" si="211"/>
        <v>Lançar Preço Coluna (D) Faixa 1</v>
      </c>
      <c r="O728" s="33"/>
      <c r="P728" s="31" t="str">
        <f>IF(F728&lt;&gt;"",IF(I728=TRUE,"Preços OK na Faixa 9","ERRO Preços na Faixa 9"),"Lançar Preços na Faixa 9")</f>
        <v>Lançar Preços na Faixa 9</v>
      </c>
    </row>
    <row r="729" spans="1:16" ht="25.5">
      <c r="A729" s="11">
        <v>10</v>
      </c>
      <c r="B729" s="12" t="s">
        <v>10</v>
      </c>
      <c r="C729" s="19"/>
      <c r="D729" s="19"/>
      <c r="E729" s="19"/>
      <c r="F729" s="19"/>
      <c r="G729" s="10">
        <f t="shared" si="207"/>
        <v>0</v>
      </c>
      <c r="H729" s="75"/>
      <c r="I729" s="51" t="str">
        <f t="shared" si="206"/>
        <v/>
      </c>
      <c r="J729" s="4"/>
      <c r="K729" s="40" t="str">
        <f t="shared" si="208"/>
        <v>Lançar Preço Coluna (A) Faixa 1</v>
      </c>
      <c r="L729" s="40" t="str">
        <f t="shared" si="209"/>
        <v>Lançar Preço Coluna (B) Faixa 1</v>
      </c>
      <c r="M729" s="40" t="str">
        <f t="shared" si="210"/>
        <v>Lançar Preço Coluna (C) Faixa 1</v>
      </c>
      <c r="N729" s="40" t="str">
        <f t="shared" si="211"/>
        <v>Lançar Preço Coluna (D) Faixa 1</v>
      </c>
      <c r="O729" s="33"/>
      <c r="P729" s="31" t="str">
        <f>IF(F729&lt;&gt;"",IF(I729=TRUE,"Preços OK na Faixa 10","ERRO Preços na Faixa 10"),"Lançar Preços na Faixa 10")</f>
        <v>Lançar Preços na Faixa 10</v>
      </c>
    </row>
    <row r="730" spans="1:16" ht="25.5">
      <c r="A730" s="11">
        <v>11</v>
      </c>
      <c r="B730" s="12" t="s">
        <v>11</v>
      </c>
      <c r="C730" s="19"/>
      <c r="D730" s="19"/>
      <c r="E730" s="19"/>
      <c r="F730" s="19"/>
      <c r="G730" s="10">
        <f t="shared" si="207"/>
        <v>0</v>
      </c>
      <c r="H730" s="75"/>
      <c r="I730" s="51" t="str">
        <f t="shared" si="206"/>
        <v/>
      </c>
      <c r="J730" s="4"/>
      <c r="K730" s="40" t="str">
        <f t="shared" si="208"/>
        <v>Lançar Preço Coluna (A) Faixa 1</v>
      </c>
      <c r="L730" s="40" t="str">
        <f t="shared" si="209"/>
        <v>Lançar Preço Coluna (B) Faixa 1</v>
      </c>
      <c r="M730" s="40" t="str">
        <f t="shared" si="210"/>
        <v>Lançar Preço Coluna (C) Faixa 1</v>
      </c>
      <c r="N730" s="40" t="str">
        <f t="shared" si="211"/>
        <v>Lançar Preço Coluna (D) Faixa 1</v>
      </c>
      <c r="O730" s="33"/>
      <c r="P730" s="31" t="str">
        <f>IF(F730&lt;&gt;"",IF(I730=TRUE,"Preços OK na Faixa 11","ERRO Preços na Faixa 11"),"Lançar Preços na Faixa 11")</f>
        <v>Lançar Preços na Faixa 11</v>
      </c>
    </row>
    <row r="731" spans="1:16" ht="25.5">
      <c r="A731" s="11">
        <v>12</v>
      </c>
      <c r="B731" s="12" t="s">
        <v>12</v>
      </c>
      <c r="C731" s="19"/>
      <c r="D731" s="19"/>
      <c r="E731" s="19"/>
      <c r="F731" s="19"/>
      <c r="G731" s="10">
        <f t="shared" si="207"/>
        <v>0</v>
      </c>
      <c r="H731" s="75"/>
      <c r="I731" s="51" t="str">
        <f t="shared" si="206"/>
        <v/>
      </c>
      <c r="J731" s="4"/>
      <c r="K731" s="40" t="str">
        <f t="shared" si="208"/>
        <v>Lançar Preço Coluna (A) Faixa 1</v>
      </c>
      <c r="L731" s="40" t="str">
        <f t="shared" si="209"/>
        <v>Lançar Preço Coluna (B) Faixa 1</v>
      </c>
      <c r="M731" s="40" t="str">
        <f t="shared" si="210"/>
        <v>Lançar Preço Coluna (C) Faixa 1</v>
      </c>
      <c r="N731" s="40" t="str">
        <f t="shared" si="211"/>
        <v>Lançar Preço Coluna (D) Faixa 1</v>
      </c>
      <c r="O731" s="33"/>
      <c r="P731" s="36" t="str">
        <f>IF(F731&lt;&gt;"",IF(I731=TRUE,"Preços OK na Faixa 12","ERRO Preços na Faixa 12"),"Lançar Preços na Faixa 12")</f>
        <v>Lançar Preços na Faixa 12</v>
      </c>
    </row>
    <row r="732" spans="1:16" ht="26.25" thickBot="1">
      <c r="A732" s="46">
        <v>13</v>
      </c>
      <c r="B732" s="47" t="s">
        <v>13</v>
      </c>
      <c r="C732" s="48"/>
      <c r="D732" s="48"/>
      <c r="E732" s="48"/>
      <c r="F732" s="48"/>
      <c r="G732" s="49">
        <f t="shared" si="207"/>
        <v>0</v>
      </c>
      <c r="H732" s="75">
        <f>SUM(G720:G732)</f>
        <v>0</v>
      </c>
      <c r="I732" s="51" t="str">
        <f t="shared" si="206"/>
        <v/>
      </c>
      <c r="J732" s="4"/>
      <c r="K732" s="40" t="str">
        <f t="shared" si="208"/>
        <v>Lançar Preço Coluna (A) Faixa 1</v>
      </c>
      <c r="L732" s="40" t="str">
        <f t="shared" si="209"/>
        <v>Lançar Preço Coluna (B) Faixa 1</v>
      </c>
      <c r="M732" s="40" t="str">
        <f t="shared" si="210"/>
        <v>Lançar Preço Coluna (C) Faixa 1</v>
      </c>
      <c r="N732" s="40" t="str">
        <f t="shared" si="211"/>
        <v>Lançar Preço Coluna (D) Faixa 1</v>
      </c>
      <c r="O732" s="39"/>
      <c r="P732" s="36" t="str">
        <f>IF(F732&lt;&gt;"",IF(I732=TRUE,"Preços OK na Faixa 13","ERRO Preços na Faixa 13"),"Lançar Preços na Faixa 13")</f>
        <v>Lançar Preços na Faixa 13</v>
      </c>
    </row>
    <row r="733" spans="1:16" ht="21.75" customHeight="1" thickBot="1">
      <c r="A733" s="6"/>
      <c r="B733" s="4"/>
      <c r="C733" s="4"/>
      <c r="D733" s="4"/>
      <c r="E733" s="4"/>
      <c r="F733" s="4"/>
      <c r="G733" s="4"/>
      <c r="H733" s="74"/>
      <c r="L733" s="1"/>
    </row>
    <row r="734" spans="1:16" s="63" customFormat="1" ht="30.75" customHeight="1" thickBot="1">
      <c r="A734" s="160" t="s">
        <v>69</v>
      </c>
      <c r="B734" s="161"/>
      <c r="C734" s="161"/>
      <c r="D734" s="161"/>
      <c r="E734" s="162"/>
      <c r="F734" s="162"/>
      <c r="G734" s="163"/>
      <c r="H734" s="58"/>
      <c r="I734" s="62"/>
      <c r="J734" s="64"/>
      <c r="K734" s="145" t="s">
        <v>50</v>
      </c>
      <c r="L734" s="145"/>
      <c r="M734" s="145"/>
      <c r="N734" s="145"/>
      <c r="O734" s="61"/>
      <c r="P734" s="147" t="s">
        <v>51</v>
      </c>
    </row>
    <row r="735" spans="1:16" ht="81" customHeight="1" thickBot="1">
      <c r="A735" s="156" t="s">
        <v>112</v>
      </c>
      <c r="B735" s="157"/>
      <c r="C735" s="157"/>
      <c r="D735" s="157"/>
      <c r="E735" s="157"/>
      <c r="F735" s="157"/>
      <c r="G735" s="158"/>
      <c r="H735" s="53"/>
      <c r="K735" s="145"/>
      <c r="L735" s="145"/>
      <c r="M735" s="145"/>
      <c r="N735" s="145"/>
      <c r="O735" s="18"/>
      <c r="P735" s="147"/>
    </row>
    <row r="736" spans="1:16" ht="13.5" customHeight="1" thickBot="1">
      <c r="A736" s="127" t="s">
        <v>37</v>
      </c>
      <c r="B736" s="127" t="s">
        <v>36</v>
      </c>
      <c r="C736" s="130" t="s">
        <v>45</v>
      </c>
      <c r="D736" s="131"/>
      <c r="E736" s="131"/>
      <c r="F736" s="132"/>
      <c r="G736" s="133" t="s">
        <v>89</v>
      </c>
      <c r="H736" s="54"/>
      <c r="K736" s="145"/>
      <c r="L736" s="145"/>
      <c r="M736" s="145"/>
      <c r="N736" s="145"/>
      <c r="O736" s="18"/>
      <c r="P736" s="147"/>
    </row>
    <row r="737" spans="1:16" ht="13.5" thickBot="1">
      <c r="A737" s="128"/>
      <c r="B737" s="128"/>
      <c r="C737" s="21" t="s">
        <v>41</v>
      </c>
      <c r="D737" s="20" t="s">
        <v>42</v>
      </c>
      <c r="E737" s="20" t="s">
        <v>43</v>
      </c>
      <c r="F737" s="20" t="s">
        <v>44</v>
      </c>
      <c r="G737" s="134"/>
      <c r="H737" s="54"/>
      <c r="K737" s="145"/>
      <c r="L737" s="145"/>
      <c r="M737" s="145"/>
      <c r="N737" s="145"/>
      <c r="O737" s="18"/>
      <c r="P737" s="147"/>
    </row>
    <row r="738" spans="1:16" ht="41.25" thickBot="1">
      <c r="A738" s="129"/>
      <c r="B738" s="129"/>
      <c r="C738" s="43" t="s">
        <v>87</v>
      </c>
      <c r="D738" s="44" t="s">
        <v>47</v>
      </c>
      <c r="E738" s="44" t="s">
        <v>88</v>
      </c>
      <c r="F738" s="44" t="s">
        <v>49</v>
      </c>
      <c r="G738" s="135"/>
      <c r="H738" s="54"/>
      <c r="K738" s="146"/>
      <c r="L738" s="146"/>
      <c r="M738" s="146"/>
      <c r="N738" s="146"/>
      <c r="O738" s="32"/>
      <c r="P738" s="148"/>
    </row>
    <row r="739" spans="1:16" ht="25.5">
      <c r="A739" s="8">
        <v>1</v>
      </c>
      <c r="B739" s="9" t="s">
        <v>1</v>
      </c>
      <c r="C739" s="19"/>
      <c r="D739" s="19"/>
      <c r="E739" s="19"/>
      <c r="F739" s="19"/>
      <c r="G739" s="10">
        <f>SUM(C739:D739)</f>
        <v>0</v>
      </c>
      <c r="H739" s="75"/>
      <c r="I739" s="51" t="str">
        <f t="shared" ref="I739:I751" si="212">IF(C739&lt;&gt;0,AND(D739&lt;C739,E739&lt;D739,F739&lt;E739),"")</f>
        <v/>
      </c>
      <c r="J739" s="4"/>
      <c r="K739" s="40" t="str">
        <f>IF(C739&lt;&gt;0,IF(AND(C739&lt;C720),"Preço Ok Coluna (A) Faixa 1","ERRO Preço Coluna (A) Faixa 1"),"Lançar Preço Coluna (A) Faixa 1")</f>
        <v>Lançar Preço Coluna (A) Faixa 1</v>
      </c>
      <c r="L739" s="40" t="str">
        <f>IF(D739&lt;&gt;0,IF(AND(D739&lt;D720),"Preço Ok Coluna (B) Faixa 1","ERRO Preço Coluna (B) Faixa 1"),"Lançar Preço Coluna (B) Faixa 1")</f>
        <v>Lançar Preço Coluna (B) Faixa 1</v>
      </c>
      <c r="M739" s="40" t="str">
        <f>IF(E739&lt;&gt;0,IF(AND(E739&lt;E720),"Preço Ok Coluna (C) Faixa 1","ERRO Preço Coluna (C) Faixa 1"),"Lançar Preço Coluna (C) Faixa 1")</f>
        <v>Lançar Preço Coluna (C) Faixa 1</v>
      </c>
      <c r="N739" s="40" t="str">
        <f>IF(F739&lt;&gt;0,IF(AND(F739&lt;F720),"Preço Ok Coluna (D) Faixa 1","ERRO Preço Coluna (D) Faixa 1"),"Lançar Preço Coluna (D) Faixa 1")</f>
        <v>Lançar Preço Coluna (D) Faixa 1</v>
      </c>
      <c r="O739" s="40"/>
      <c r="P739" s="31" t="str">
        <f>IF(F739&lt;&gt;"",IF(I739=TRUE,"Preços OK na Faixa 1","ERRO Preços na Faixa 1"),"Lançar Preços na Faixa 1")</f>
        <v>Lançar Preços na Faixa 1</v>
      </c>
    </row>
    <row r="740" spans="1:16" ht="25.5">
      <c r="A740" s="11">
        <v>2</v>
      </c>
      <c r="B740" s="12" t="s">
        <v>2</v>
      </c>
      <c r="C740" s="19"/>
      <c r="D740" s="19"/>
      <c r="E740" s="19"/>
      <c r="F740" s="19"/>
      <c r="G740" s="10">
        <f t="shared" ref="G740:G751" si="213">SUM(C740:D740)</f>
        <v>0</v>
      </c>
      <c r="H740" s="75"/>
      <c r="I740" s="51" t="str">
        <f t="shared" si="212"/>
        <v/>
      </c>
      <c r="J740" s="4"/>
      <c r="K740" s="40" t="str">
        <f>IF(C740&lt;&gt;0,IF(AND(C740&lt;C721),"Preço Ok Coluna (A) Faixa 1","ERRO Preço Coluna (A) Faixa 1"),"Lançar Preço Coluna (A) Faixa 1")</f>
        <v>Lançar Preço Coluna (A) Faixa 1</v>
      </c>
      <c r="L740" s="40" t="str">
        <f>IF(D740&lt;&gt;0,IF(AND(D740&lt;D721),"Preço Ok Coluna (B) Faixa 1","ERRO Preço Coluna (B) Faixa 1"),"Lançar Preço Coluna (B) Faixa 1")</f>
        <v>Lançar Preço Coluna (B) Faixa 1</v>
      </c>
      <c r="M740" s="40" t="str">
        <f>IF(E740&lt;&gt;0,IF(AND(E740&lt;E721),"Preço Ok Coluna (C) Faixa 1","ERRO Preço Coluna (C) Faixa 1"),"Lançar Preço Coluna (C) Faixa 1")</f>
        <v>Lançar Preço Coluna (C) Faixa 1</v>
      </c>
      <c r="N740" s="40" t="str">
        <f>IF(F740&lt;&gt;0,IF(AND(F740&lt;F721),"Preço Ok Coluna (D) Faixa 1","ERRO Preço Coluna (D) Faixa 1"),"Lançar Preço Coluna (D) Faixa 1")</f>
        <v>Lançar Preço Coluna (D) Faixa 1</v>
      </c>
      <c r="O740" s="33"/>
      <c r="P740" s="31" t="str">
        <f>IF(F740&lt;&gt;"",IF(I740=TRUE,"Preços OK na Faixa 2","ERRO Preços na Faixa 2"),"Lançar Preços na Faixa 2")</f>
        <v>Lançar Preços na Faixa 2</v>
      </c>
    </row>
    <row r="741" spans="1:16" ht="25.5">
      <c r="A741" s="11">
        <v>3</v>
      </c>
      <c r="B741" s="12" t="s">
        <v>3</v>
      </c>
      <c r="C741" s="19"/>
      <c r="D741" s="19"/>
      <c r="E741" s="19"/>
      <c r="F741" s="19"/>
      <c r="G741" s="10">
        <f t="shared" si="213"/>
        <v>0</v>
      </c>
      <c r="H741" s="75"/>
      <c r="I741" s="51" t="str">
        <f t="shared" si="212"/>
        <v/>
      </c>
      <c r="J741" s="4"/>
      <c r="K741" s="40" t="str">
        <f t="shared" ref="K741:K751" si="214">IF(C741&lt;&gt;0,IF(AND(C741&lt;C722),"Preço Ok Coluna (A) Faixa 1","ERRO Preço Coluna (A) Faixa 1"),"Lançar Preço Coluna (A) Faixa 1")</f>
        <v>Lançar Preço Coluna (A) Faixa 1</v>
      </c>
      <c r="L741" s="40" t="str">
        <f t="shared" ref="L741:L751" si="215">IF(D741&lt;&gt;0,IF(AND(D741&lt;D722),"Preço Ok Coluna (B) Faixa 1","ERRO Preço Coluna (B) Faixa 1"),"Lançar Preço Coluna (B) Faixa 1")</f>
        <v>Lançar Preço Coluna (B) Faixa 1</v>
      </c>
      <c r="M741" s="40" t="str">
        <f t="shared" ref="M741:M751" si="216">IF(E741&lt;&gt;0,IF(AND(E741&lt;E722),"Preço Ok Coluna (C) Faixa 1","ERRO Preço Coluna (C) Faixa 1"),"Lançar Preço Coluna (C) Faixa 1")</f>
        <v>Lançar Preço Coluna (C) Faixa 1</v>
      </c>
      <c r="N741" s="40" t="str">
        <f t="shared" ref="N741:N751" si="217">IF(F741&lt;&gt;0,IF(AND(F741&lt;F722),"Preço Ok Coluna (D) Faixa 1","ERRO Preço Coluna (D) Faixa 1"),"Lançar Preço Coluna (D) Faixa 1")</f>
        <v>Lançar Preço Coluna (D) Faixa 1</v>
      </c>
      <c r="O741" s="33"/>
      <c r="P741" s="31" t="str">
        <f>IF(F741&lt;&gt;"",IF(I741=TRUE,"Preços OK na Faixa 3","ERRO Preços na Faixa 3"),"Lançar Preços na Faixa 3")</f>
        <v>Lançar Preços na Faixa 3</v>
      </c>
    </row>
    <row r="742" spans="1:16" ht="25.5">
      <c r="A742" s="11">
        <v>4</v>
      </c>
      <c r="B742" s="12" t="s">
        <v>4</v>
      </c>
      <c r="C742" s="19"/>
      <c r="D742" s="19"/>
      <c r="E742" s="19"/>
      <c r="F742" s="19"/>
      <c r="G742" s="10">
        <f t="shared" si="213"/>
        <v>0</v>
      </c>
      <c r="H742" s="75"/>
      <c r="I742" s="51" t="str">
        <f t="shared" si="212"/>
        <v/>
      </c>
      <c r="J742" s="4"/>
      <c r="K742" s="40" t="str">
        <f t="shared" si="214"/>
        <v>Lançar Preço Coluna (A) Faixa 1</v>
      </c>
      <c r="L742" s="40" t="str">
        <f t="shared" si="215"/>
        <v>Lançar Preço Coluna (B) Faixa 1</v>
      </c>
      <c r="M742" s="40" t="str">
        <f t="shared" si="216"/>
        <v>Lançar Preço Coluna (C) Faixa 1</v>
      </c>
      <c r="N742" s="40" t="str">
        <f t="shared" si="217"/>
        <v>Lançar Preço Coluna (D) Faixa 1</v>
      </c>
      <c r="O742" s="33"/>
      <c r="P742" s="31" t="str">
        <f>IF(F742&lt;&gt;"",IF(I742=TRUE,"Preços OK na Faixa 4","ERRO Preços na Faixa 4"),"Lançar Preços na Faixa 4")</f>
        <v>Lançar Preços na Faixa 4</v>
      </c>
    </row>
    <row r="743" spans="1:16" ht="25.5">
      <c r="A743" s="11">
        <v>5</v>
      </c>
      <c r="B743" s="12" t="s">
        <v>5</v>
      </c>
      <c r="C743" s="19"/>
      <c r="D743" s="19"/>
      <c r="E743" s="19"/>
      <c r="F743" s="19"/>
      <c r="G743" s="10">
        <f t="shared" si="213"/>
        <v>0</v>
      </c>
      <c r="H743" s="75"/>
      <c r="I743" s="51" t="str">
        <f t="shared" si="212"/>
        <v/>
      </c>
      <c r="J743" s="4"/>
      <c r="K743" s="40" t="str">
        <f t="shared" si="214"/>
        <v>Lançar Preço Coluna (A) Faixa 1</v>
      </c>
      <c r="L743" s="40" t="str">
        <f t="shared" si="215"/>
        <v>Lançar Preço Coluna (B) Faixa 1</v>
      </c>
      <c r="M743" s="40" t="str">
        <f t="shared" si="216"/>
        <v>Lançar Preço Coluna (C) Faixa 1</v>
      </c>
      <c r="N743" s="40" t="str">
        <f t="shared" si="217"/>
        <v>Lançar Preço Coluna (D) Faixa 1</v>
      </c>
      <c r="O743" s="33"/>
      <c r="P743" s="31" t="str">
        <f>IF(F743&lt;&gt;"",IF(I743=TRUE,"Preços OK na Faixa 5","ERRO Preços na Faixa 5"),"Lançar Preços na Faixa 5")</f>
        <v>Lançar Preços na Faixa 5</v>
      </c>
    </row>
    <row r="744" spans="1:16" ht="25.5">
      <c r="A744" s="11">
        <v>6</v>
      </c>
      <c r="B744" s="12" t="s">
        <v>6</v>
      </c>
      <c r="C744" s="19"/>
      <c r="D744" s="19"/>
      <c r="E744" s="19"/>
      <c r="F744" s="19"/>
      <c r="G744" s="10">
        <f t="shared" si="213"/>
        <v>0</v>
      </c>
      <c r="H744" s="75"/>
      <c r="I744" s="51" t="str">
        <f t="shared" si="212"/>
        <v/>
      </c>
      <c r="J744" s="4"/>
      <c r="K744" s="40" t="str">
        <f t="shared" si="214"/>
        <v>Lançar Preço Coluna (A) Faixa 1</v>
      </c>
      <c r="L744" s="40" t="str">
        <f t="shared" si="215"/>
        <v>Lançar Preço Coluna (B) Faixa 1</v>
      </c>
      <c r="M744" s="40" t="str">
        <f t="shared" si="216"/>
        <v>Lançar Preço Coluna (C) Faixa 1</v>
      </c>
      <c r="N744" s="40" t="str">
        <f t="shared" si="217"/>
        <v>Lançar Preço Coluna (D) Faixa 1</v>
      </c>
      <c r="O744" s="33"/>
      <c r="P744" s="31" t="str">
        <f>IF(F744&lt;&gt;"",IF(I744=TRUE,"Preços OK na Faixa 6","ERRO Preços na Faixa 6"),"Lançar Preços na Faixa 6")</f>
        <v>Lançar Preços na Faixa 6</v>
      </c>
    </row>
    <row r="745" spans="1:16" ht="25.5">
      <c r="A745" s="11">
        <v>7</v>
      </c>
      <c r="B745" s="12" t="s">
        <v>7</v>
      </c>
      <c r="C745" s="19"/>
      <c r="D745" s="19"/>
      <c r="E745" s="19"/>
      <c r="F745" s="19"/>
      <c r="G745" s="10">
        <f t="shared" si="213"/>
        <v>0</v>
      </c>
      <c r="H745" s="75"/>
      <c r="I745" s="51" t="str">
        <f t="shared" si="212"/>
        <v/>
      </c>
      <c r="J745" s="4"/>
      <c r="K745" s="40" t="str">
        <f t="shared" si="214"/>
        <v>Lançar Preço Coluna (A) Faixa 1</v>
      </c>
      <c r="L745" s="40" t="str">
        <f t="shared" si="215"/>
        <v>Lançar Preço Coluna (B) Faixa 1</v>
      </c>
      <c r="M745" s="40" t="str">
        <f t="shared" si="216"/>
        <v>Lançar Preço Coluna (C) Faixa 1</v>
      </c>
      <c r="N745" s="40" t="str">
        <f t="shared" si="217"/>
        <v>Lançar Preço Coluna (D) Faixa 1</v>
      </c>
      <c r="O745" s="33"/>
      <c r="P745" s="31" t="str">
        <f>IF(F745&lt;&gt;"",IF(I745=TRUE,"Preços OK na Faixa 7","ERRO Preços na Faixa 7"),"Lançar Preços na Faixa 7")</f>
        <v>Lançar Preços na Faixa 7</v>
      </c>
    </row>
    <row r="746" spans="1:16" ht="25.5">
      <c r="A746" s="11">
        <v>8</v>
      </c>
      <c r="B746" s="12" t="s">
        <v>8</v>
      </c>
      <c r="C746" s="19"/>
      <c r="D746" s="19"/>
      <c r="E746" s="19"/>
      <c r="F746" s="19"/>
      <c r="G746" s="10">
        <f t="shared" si="213"/>
        <v>0</v>
      </c>
      <c r="H746" s="75"/>
      <c r="I746" s="51" t="str">
        <f t="shared" si="212"/>
        <v/>
      </c>
      <c r="J746" s="4"/>
      <c r="K746" s="40" t="str">
        <f t="shared" si="214"/>
        <v>Lançar Preço Coluna (A) Faixa 1</v>
      </c>
      <c r="L746" s="40" t="str">
        <f t="shared" si="215"/>
        <v>Lançar Preço Coluna (B) Faixa 1</v>
      </c>
      <c r="M746" s="40" t="str">
        <f t="shared" si="216"/>
        <v>Lançar Preço Coluna (C) Faixa 1</v>
      </c>
      <c r="N746" s="40" t="str">
        <f t="shared" si="217"/>
        <v>Lançar Preço Coluna (D) Faixa 1</v>
      </c>
      <c r="O746" s="33"/>
      <c r="P746" s="31" t="str">
        <f>IF(F746&lt;&gt;"",IF(I746=TRUE,"Preços OK na Faixa 8","ERRO Preços na Faixa 8"),"Lançar Preços na Faixa 8")</f>
        <v>Lançar Preços na Faixa 8</v>
      </c>
    </row>
    <row r="747" spans="1:16" ht="25.5">
      <c r="A747" s="11">
        <v>9</v>
      </c>
      <c r="B747" s="12" t="s">
        <v>9</v>
      </c>
      <c r="C747" s="19"/>
      <c r="D747" s="19"/>
      <c r="E747" s="19"/>
      <c r="F747" s="19"/>
      <c r="G747" s="10">
        <f t="shared" si="213"/>
        <v>0</v>
      </c>
      <c r="H747" s="75"/>
      <c r="I747" s="51" t="str">
        <f t="shared" si="212"/>
        <v/>
      </c>
      <c r="J747" s="4"/>
      <c r="K747" s="40" t="str">
        <f t="shared" si="214"/>
        <v>Lançar Preço Coluna (A) Faixa 1</v>
      </c>
      <c r="L747" s="40" t="str">
        <f t="shared" si="215"/>
        <v>Lançar Preço Coluna (B) Faixa 1</v>
      </c>
      <c r="M747" s="40" t="str">
        <f t="shared" si="216"/>
        <v>Lançar Preço Coluna (C) Faixa 1</v>
      </c>
      <c r="N747" s="40" t="str">
        <f t="shared" si="217"/>
        <v>Lançar Preço Coluna (D) Faixa 1</v>
      </c>
      <c r="O747" s="33"/>
      <c r="P747" s="31" t="str">
        <f>IF(F747&lt;&gt;"",IF(I747=TRUE,"Preços OK na Faixa 9","ERRO Preços na Faixa 9"),"Lançar Preços na Faixa 9")</f>
        <v>Lançar Preços na Faixa 9</v>
      </c>
    </row>
    <row r="748" spans="1:16" ht="25.5">
      <c r="A748" s="11">
        <v>10</v>
      </c>
      <c r="B748" s="12" t="s">
        <v>10</v>
      </c>
      <c r="C748" s="19"/>
      <c r="D748" s="19"/>
      <c r="E748" s="19"/>
      <c r="F748" s="19"/>
      <c r="G748" s="10">
        <f t="shared" si="213"/>
        <v>0</v>
      </c>
      <c r="H748" s="75"/>
      <c r="I748" s="51" t="str">
        <f t="shared" si="212"/>
        <v/>
      </c>
      <c r="J748" s="4"/>
      <c r="K748" s="40" t="str">
        <f t="shared" si="214"/>
        <v>Lançar Preço Coluna (A) Faixa 1</v>
      </c>
      <c r="L748" s="40" t="str">
        <f t="shared" si="215"/>
        <v>Lançar Preço Coluna (B) Faixa 1</v>
      </c>
      <c r="M748" s="40" t="str">
        <f t="shared" si="216"/>
        <v>Lançar Preço Coluna (C) Faixa 1</v>
      </c>
      <c r="N748" s="40" t="str">
        <f t="shared" si="217"/>
        <v>Lançar Preço Coluna (D) Faixa 1</v>
      </c>
      <c r="O748" s="33"/>
      <c r="P748" s="31" t="str">
        <f>IF(F748&lt;&gt;"",IF(I748=TRUE,"Preços OK na Faixa 10","ERRO Preços na Faixa 10"),"Lançar Preços na Faixa 10")</f>
        <v>Lançar Preços na Faixa 10</v>
      </c>
    </row>
    <row r="749" spans="1:16" ht="25.5">
      <c r="A749" s="11">
        <v>11</v>
      </c>
      <c r="B749" s="12" t="s">
        <v>11</v>
      </c>
      <c r="C749" s="19"/>
      <c r="D749" s="19"/>
      <c r="E749" s="19"/>
      <c r="F749" s="19"/>
      <c r="G749" s="10">
        <f t="shared" si="213"/>
        <v>0</v>
      </c>
      <c r="H749" s="75"/>
      <c r="I749" s="51" t="str">
        <f t="shared" si="212"/>
        <v/>
      </c>
      <c r="J749" s="4"/>
      <c r="K749" s="40" t="str">
        <f t="shared" si="214"/>
        <v>Lançar Preço Coluna (A) Faixa 1</v>
      </c>
      <c r="L749" s="40" t="str">
        <f t="shared" si="215"/>
        <v>Lançar Preço Coluna (B) Faixa 1</v>
      </c>
      <c r="M749" s="40" t="str">
        <f t="shared" si="216"/>
        <v>Lançar Preço Coluna (C) Faixa 1</v>
      </c>
      <c r="N749" s="40" t="str">
        <f t="shared" si="217"/>
        <v>Lançar Preço Coluna (D) Faixa 1</v>
      </c>
      <c r="O749" s="33"/>
      <c r="P749" s="31" t="str">
        <f>IF(F749&lt;&gt;"",IF(I749=TRUE,"Preços OK na Faixa 11","ERRO Preços na Faixa 11"),"Lançar Preços na Faixa 11")</f>
        <v>Lançar Preços na Faixa 11</v>
      </c>
    </row>
    <row r="750" spans="1:16" ht="25.5">
      <c r="A750" s="11">
        <v>12</v>
      </c>
      <c r="B750" s="12" t="s">
        <v>12</v>
      </c>
      <c r="C750" s="19"/>
      <c r="D750" s="19"/>
      <c r="E750" s="19"/>
      <c r="F750" s="19"/>
      <c r="G750" s="10">
        <f t="shared" si="213"/>
        <v>0</v>
      </c>
      <c r="H750" s="75"/>
      <c r="I750" s="51" t="str">
        <f t="shared" si="212"/>
        <v/>
      </c>
      <c r="J750" s="4"/>
      <c r="K750" s="40" t="str">
        <f t="shared" si="214"/>
        <v>Lançar Preço Coluna (A) Faixa 1</v>
      </c>
      <c r="L750" s="40" t="str">
        <f t="shared" si="215"/>
        <v>Lançar Preço Coluna (B) Faixa 1</v>
      </c>
      <c r="M750" s="40" t="str">
        <f t="shared" si="216"/>
        <v>Lançar Preço Coluna (C) Faixa 1</v>
      </c>
      <c r="N750" s="40" t="str">
        <f t="shared" si="217"/>
        <v>Lançar Preço Coluna (D) Faixa 1</v>
      </c>
      <c r="O750" s="33"/>
      <c r="P750" s="36" t="str">
        <f>IF(F750&lt;&gt;"",IF(I750=TRUE,"Preços OK na Faixa 12","ERRO Preços na Faixa 12"),"Lançar Preços na Faixa 12")</f>
        <v>Lançar Preços na Faixa 12</v>
      </c>
    </row>
    <row r="751" spans="1:16" ht="26.25" thickBot="1">
      <c r="A751" s="46">
        <v>13</v>
      </c>
      <c r="B751" s="47" t="s">
        <v>13</v>
      </c>
      <c r="C751" s="48"/>
      <c r="D751" s="48"/>
      <c r="E751" s="48"/>
      <c r="F751" s="48"/>
      <c r="G751" s="49">
        <f t="shared" si="213"/>
        <v>0</v>
      </c>
      <c r="H751" s="75">
        <f>SUM(G739:G751)</f>
        <v>0</v>
      </c>
      <c r="I751" s="51" t="str">
        <f t="shared" si="212"/>
        <v/>
      </c>
      <c r="J751" s="4"/>
      <c r="K751" s="40" t="str">
        <f t="shared" si="214"/>
        <v>Lançar Preço Coluna (A) Faixa 1</v>
      </c>
      <c r="L751" s="40" t="str">
        <f t="shared" si="215"/>
        <v>Lançar Preço Coluna (B) Faixa 1</v>
      </c>
      <c r="M751" s="40" t="str">
        <f t="shared" si="216"/>
        <v>Lançar Preço Coluna (C) Faixa 1</v>
      </c>
      <c r="N751" s="40" t="str">
        <f t="shared" si="217"/>
        <v>Lançar Preço Coluna (D) Faixa 1</v>
      </c>
      <c r="O751" s="39"/>
      <c r="P751" s="36" t="str">
        <f>IF(F751&lt;&gt;"",IF(I751=TRUE,"Preços OK na Faixa 13","ERRO Preços na Faixa 13"),"Lançar Preços na Faixa 13")</f>
        <v>Lançar Preços na Faixa 13</v>
      </c>
    </row>
    <row r="752" spans="1:16" ht="21.75" customHeight="1" thickBot="1">
      <c r="A752" s="6"/>
      <c r="B752" s="4"/>
      <c r="C752" s="4"/>
      <c r="D752" s="4"/>
      <c r="E752" s="4"/>
      <c r="F752" s="4"/>
      <c r="G752" s="4"/>
      <c r="H752" s="74"/>
      <c r="L752" s="1"/>
    </row>
    <row r="753" spans="1:16" s="63" customFormat="1" ht="30.75" customHeight="1" thickBot="1">
      <c r="A753" s="160" t="s">
        <v>70</v>
      </c>
      <c r="B753" s="161"/>
      <c r="C753" s="161"/>
      <c r="D753" s="161"/>
      <c r="E753" s="162"/>
      <c r="F753" s="162"/>
      <c r="G753" s="163"/>
      <c r="H753" s="58"/>
      <c r="I753" s="62"/>
      <c r="J753" s="64"/>
      <c r="K753" s="145" t="s">
        <v>50</v>
      </c>
      <c r="L753" s="145"/>
      <c r="M753" s="145"/>
      <c r="N753" s="145"/>
      <c r="O753" s="61"/>
      <c r="P753" s="147" t="s">
        <v>51</v>
      </c>
    </row>
    <row r="754" spans="1:16" ht="77.099999999999994" customHeight="1" thickBot="1">
      <c r="A754" s="156" t="s">
        <v>113</v>
      </c>
      <c r="B754" s="157"/>
      <c r="C754" s="157"/>
      <c r="D754" s="157"/>
      <c r="E754" s="157"/>
      <c r="F754" s="157"/>
      <c r="G754" s="158"/>
      <c r="H754" s="53"/>
      <c r="K754" s="145"/>
      <c r="L754" s="145"/>
      <c r="M754" s="145"/>
      <c r="N754" s="145"/>
      <c r="O754" s="18"/>
      <c r="P754" s="147"/>
    </row>
    <row r="755" spans="1:16" ht="13.5" customHeight="1" thickBot="1">
      <c r="A755" s="127" t="s">
        <v>37</v>
      </c>
      <c r="B755" s="127" t="s">
        <v>36</v>
      </c>
      <c r="C755" s="130" t="s">
        <v>45</v>
      </c>
      <c r="D755" s="131"/>
      <c r="E755" s="131"/>
      <c r="F755" s="132"/>
      <c r="G755" s="133" t="s">
        <v>89</v>
      </c>
      <c r="H755" s="54"/>
      <c r="K755" s="145"/>
      <c r="L755" s="145"/>
      <c r="M755" s="145"/>
      <c r="N755" s="145"/>
      <c r="O755" s="18"/>
      <c r="P755" s="147"/>
    </row>
    <row r="756" spans="1:16" ht="13.5" thickBot="1">
      <c r="A756" s="128"/>
      <c r="B756" s="128"/>
      <c r="C756" s="21" t="s">
        <v>41</v>
      </c>
      <c r="D756" s="20" t="s">
        <v>42</v>
      </c>
      <c r="E756" s="20" t="s">
        <v>43</v>
      </c>
      <c r="F756" s="20" t="s">
        <v>44</v>
      </c>
      <c r="G756" s="134"/>
      <c r="H756" s="54"/>
      <c r="K756" s="145"/>
      <c r="L756" s="145"/>
      <c r="M756" s="145"/>
      <c r="N756" s="145"/>
      <c r="O756" s="18"/>
      <c r="P756" s="147"/>
    </row>
    <row r="757" spans="1:16" ht="41.25" thickBot="1">
      <c r="A757" s="129"/>
      <c r="B757" s="129"/>
      <c r="C757" s="43" t="s">
        <v>87</v>
      </c>
      <c r="D757" s="44" t="s">
        <v>47</v>
      </c>
      <c r="E757" s="44" t="s">
        <v>88</v>
      </c>
      <c r="F757" s="44" t="s">
        <v>49</v>
      </c>
      <c r="G757" s="135"/>
      <c r="H757" s="54"/>
      <c r="K757" s="146"/>
      <c r="L757" s="146"/>
      <c r="M757" s="146"/>
      <c r="N757" s="146"/>
      <c r="O757" s="32"/>
      <c r="P757" s="148"/>
    </row>
    <row r="758" spans="1:16" ht="25.5">
      <c r="A758" s="8">
        <v>1</v>
      </c>
      <c r="B758" s="9" t="s">
        <v>1</v>
      </c>
      <c r="C758" s="19"/>
      <c r="D758" s="19"/>
      <c r="E758" s="19"/>
      <c r="F758" s="19"/>
      <c r="G758" s="10">
        <f>SUM(C758:D758)</f>
        <v>0</v>
      </c>
      <c r="H758" s="75"/>
      <c r="I758" s="51" t="str">
        <f t="shared" ref="I758:I770" si="218">IF(C758&lt;&gt;0,AND(D758&lt;C758,E758&lt;D758,F758&lt;E758),"")</f>
        <v/>
      </c>
      <c r="J758" s="4"/>
      <c r="K758" s="40" t="str">
        <f>IF(C758&lt;&gt;0,IF(AND(C758&lt;C739),"Preço Ok Coluna (A) Faixa 1","ERRO Preço Coluna (A) Faixa 1"),"Lançar Preço Coluna (A) Faixa 1")</f>
        <v>Lançar Preço Coluna (A) Faixa 1</v>
      </c>
      <c r="L758" s="40" t="str">
        <f>IF(D758&lt;&gt;0,IF(AND(D758&lt;D739),"Preço Ok Coluna (B) Faixa 1","ERRO Preço Coluna (B) Faixa 1"),"Lançar Preço Coluna (B) Faixa 1")</f>
        <v>Lançar Preço Coluna (B) Faixa 1</v>
      </c>
      <c r="M758" s="40" t="str">
        <f>IF(E758&lt;&gt;0,IF(AND(E758&lt;E739),"Preço Ok Coluna (C) Faixa 1","ERRO Preço Coluna (C) Faixa 1"),"Lançar Preço Coluna (C) Faixa 1")</f>
        <v>Lançar Preço Coluna (C) Faixa 1</v>
      </c>
      <c r="N758" s="40" t="str">
        <f>IF(F758&lt;&gt;0,IF(AND(F758&lt;F739),"Preço Ok Coluna (D) Faixa 1","ERRO Preço Coluna (D) Faixa 1"),"Lançar Preço Coluna (D) Faixa 1")</f>
        <v>Lançar Preço Coluna (D) Faixa 1</v>
      </c>
      <c r="O758" s="40"/>
      <c r="P758" s="31" t="str">
        <f>IF(F758&lt;&gt;"",IF(I758=TRUE,"Preços OK na Faixa 1","ERRO Preços na Faixa 1"),"Lançar Preços na Faixa 1")</f>
        <v>Lançar Preços na Faixa 1</v>
      </c>
    </row>
    <row r="759" spans="1:16" ht="25.5">
      <c r="A759" s="11">
        <v>2</v>
      </c>
      <c r="B759" s="12" t="s">
        <v>2</v>
      </c>
      <c r="C759" s="19"/>
      <c r="D759" s="19"/>
      <c r="E759" s="19"/>
      <c r="F759" s="19"/>
      <c r="G759" s="10">
        <f t="shared" ref="G759:G770" si="219">SUM(C759:D759)</f>
        <v>0</v>
      </c>
      <c r="H759" s="75"/>
      <c r="I759" s="51" t="str">
        <f t="shared" si="218"/>
        <v/>
      </c>
      <c r="J759" s="4"/>
      <c r="K759" s="40" t="str">
        <f>IF(C759&lt;&gt;0,IF(AND(C759&lt;C740),"Preço Ok Coluna (A) Faixa 1","ERRO Preço Coluna (A) Faixa 1"),"Lançar Preço Coluna (A) Faixa 1")</f>
        <v>Lançar Preço Coluna (A) Faixa 1</v>
      </c>
      <c r="L759" s="40" t="str">
        <f>IF(D759&lt;&gt;0,IF(AND(D759&lt;D740),"Preço Ok Coluna (B) Faixa 1","ERRO Preço Coluna (B) Faixa 1"),"Lançar Preço Coluna (B) Faixa 1")</f>
        <v>Lançar Preço Coluna (B) Faixa 1</v>
      </c>
      <c r="M759" s="40" t="str">
        <f>IF(E759&lt;&gt;0,IF(AND(E759&lt;E740),"Preço Ok Coluna (C) Faixa 1","ERRO Preço Coluna (C) Faixa 1"),"Lançar Preço Coluna (C) Faixa 1")</f>
        <v>Lançar Preço Coluna (C) Faixa 1</v>
      </c>
      <c r="N759" s="40" t="str">
        <f>IF(F759&lt;&gt;0,IF(AND(F759&lt;F740),"Preço Ok Coluna (D) Faixa 1","ERRO Preço Coluna (D) Faixa 1"),"Lançar Preço Coluna (D) Faixa 1")</f>
        <v>Lançar Preço Coluna (D) Faixa 1</v>
      </c>
      <c r="O759" s="33"/>
      <c r="P759" s="31" t="str">
        <f>IF(F759&lt;&gt;"",IF(I759=TRUE,"Preços OK na Faixa 2","ERRO Preços na Faixa 2"),"Lançar Preços na Faixa 2")</f>
        <v>Lançar Preços na Faixa 2</v>
      </c>
    </row>
    <row r="760" spans="1:16" ht="25.5">
      <c r="A760" s="11">
        <v>3</v>
      </c>
      <c r="B760" s="12" t="s">
        <v>3</v>
      </c>
      <c r="C760" s="19"/>
      <c r="D760" s="19"/>
      <c r="E760" s="19"/>
      <c r="F760" s="19"/>
      <c r="G760" s="10">
        <f t="shared" si="219"/>
        <v>0</v>
      </c>
      <c r="H760" s="75"/>
      <c r="I760" s="51" t="str">
        <f t="shared" si="218"/>
        <v/>
      </c>
      <c r="J760" s="4"/>
      <c r="K760" s="40" t="str">
        <f t="shared" ref="K760:K770" si="220">IF(C760&lt;&gt;0,IF(AND(C760&lt;C741),"Preço Ok Coluna (A) Faixa 1","ERRO Preço Coluna (A) Faixa 1"),"Lançar Preço Coluna (A) Faixa 1")</f>
        <v>Lançar Preço Coluna (A) Faixa 1</v>
      </c>
      <c r="L760" s="40" t="str">
        <f t="shared" ref="L760:L770" si="221">IF(D760&lt;&gt;0,IF(AND(D760&lt;D741),"Preço Ok Coluna (B) Faixa 1","ERRO Preço Coluna (B) Faixa 1"),"Lançar Preço Coluna (B) Faixa 1")</f>
        <v>Lançar Preço Coluna (B) Faixa 1</v>
      </c>
      <c r="M760" s="40" t="str">
        <f t="shared" ref="M760:M770" si="222">IF(E760&lt;&gt;0,IF(AND(E760&lt;E741),"Preço Ok Coluna (C) Faixa 1","ERRO Preço Coluna (C) Faixa 1"),"Lançar Preço Coluna (C) Faixa 1")</f>
        <v>Lançar Preço Coluna (C) Faixa 1</v>
      </c>
      <c r="N760" s="40" t="str">
        <f t="shared" ref="N760:N770" si="223">IF(F760&lt;&gt;0,IF(AND(F760&lt;F741),"Preço Ok Coluna (D) Faixa 1","ERRO Preço Coluna (D) Faixa 1"),"Lançar Preço Coluna (D) Faixa 1")</f>
        <v>Lançar Preço Coluna (D) Faixa 1</v>
      </c>
      <c r="O760" s="33"/>
      <c r="P760" s="31" t="str">
        <f>IF(F760&lt;&gt;"",IF(I760=TRUE,"Preços OK na Faixa 3","ERRO Preços na Faixa 3"),"Lançar Preços na Faixa 3")</f>
        <v>Lançar Preços na Faixa 3</v>
      </c>
    </row>
    <row r="761" spans="1:16" ht="25.5">
      <c r="A761" s="11">
        <v>4</v>
      </c>
      <c r="B761" s="12" t="s">
        <v>4</v>
      </c>
      <c r="C761" s="19"/>
      <c r="D761" s="19"/>
      <c r="E761" s="19"/>
      <c r="F761" s="19"/>
      <c r="G761" s="10">
        <f t="shared" si="219"/>
        <v>0</v>
      </c>
      <c r="H761" s="75"/>
      <c r="I761" s="51" t="str">
        <f t="shared" si="218"/>
        <v/>
      </c>
      <c r="J761" s="4"/>
      <c r="K761" s="40" t="str">
        <f t="shared" si="220"/>
        <v>Lançar Preço Coluna (A) Faixa 1</v>
      </c>
      <c r="L761" s="40" t="str">
        <f t="shared" si="221"/>
        <v>Lançar Preço Coluna (B) Faixa 1</v>
      </c>
      <c r="M761" s="40" t="str">
        <f t="shared" si="222"/>
        <v>Lançar Preço Coluna (C) Faixa 1</v>
      </c>
      <c r="N761" s="40" t="str">
        <f t="shared" si="223"/>
        <v>Lançar Preço Coluna (D) Faixa 1</v>
      </c>
      <c r="O761" s="33"/>
      <c r="P761" s="31" t="str">
        <f>IF(F761&lt;&gt;"",IF(I761=TRUE,"Preços OK na Faixa 4","ERRO Preços na Faixa 4"),"Lançar Preços na Faixa 4")</f>
        <v>Lançar Preços na Faixa 4</v>
      </c>
    </row>
    <row r="762" spans="1:16" ht="25.5">
      <c r="A762" s="14">
        <v>5</v>
      </c>
      <c r="B762" s="15" t="s">
        <v>5</v>
      </c>
      <c r="C762" s="19"/>
      <c r="D762" s="19"/>
      <c r="E762" s="19"/>
      <c r="F762" s="19"/>
      <c r="G762" s="16">
        <f t="shared" si="219"/>
        <v>0</v>
      </c>
      <c r="H762" s="75"/>
      <c r="I762" s="51" t="str">
        <f t="shared" si="218"/>
        <v/>
      </c>
      <c r="J762" s="4"/>
      <c r="K762" s="40" t="str">
        <f t="shared" si="220"/>
        <v>Lançar Preço Coluna (A) Faixa 1</v>
      </c>
      <c r="L762" s="40" t="str">
        <f t="shared" si="221"/>
        <v>Lançar Preço Coluna (B) Faixa 1</v>
      </c>
      <c r="M762" s="40" t="str">
        <f t="shared" si="222"/>
        <v>Lançar Preço Coluna (C) Faixa 1</v>
      </c>
      <c r="N762" s="40" t="str">
        <f t="shared" si="223"/>
        <v>Lançar Preço Coluna (D) Faixa 1</v>
      </c>
      <c r="O762" s="33"/>
      <c r="P762" s="31" t="str">
        <f>IF(F762&lt;&gt;"",IF(I762=TRUE,"Preços OK na Faixa 5","ERRO Preços na Faixa 5"),"Lançar Preços na Faixa 5")</f>
        <v>Lançar Preços na Faixa 5</v>
      </c>
    </row>
    <row r="763" spans="1:16" ht="25.5">
      <c r="A763" s="11">
        <v>6</v>
      </c>
      <c r="B763" s="12" t="s">
        <v>6</v>
      </c>
      <c r="C763" s="19"/>
      <c r="D763" s="19"/>
      <c r="E763" s="19"/>
      <c r="F763" s="19"/>
      <c r="G763" s="10">
        <f t="shared" si="219"/>
        <v>0</v>
      </c>
      <c r="H763" s="75"/>
      <c r="I763" s="51" t="str">
        <f t="shared" si="218"/>
        <v/>
      </c>
      <c r="J763" s="4"/>
      <c r="K763" s="40" t="str">
        <f t="shared" si="220"/>
        <v>Lançar Preço Coluna (A) Faixa 1</v>
      </c>
      <c r="L763" s="40" t="str">
        <f t="shared" si="221"/>
        <v>Lançar Preço Coluna (B) Faixa 1</v>
      </c>
      <c r="M763" s="40" t="str">
        <f t="shared" si="222"/>
        <v>Lançar Preço Coluna (C) Faixa 1</v>
      </c>
      <c r="N763" s="40" t="str">
        <f t="shared" si="223"/>
        <v>Lançar Preço Coluna (D) Faixa 1</v>
      </c>
      <c r="O763" s="33"/>
      <c r="P763" s="31" t="str">
        <f>IF(F763&lt;&gt;"",IF(I763=TRUE,"Preços OK na Faixa 6","ERRO Preços na Faixa 6"),"Lançar Preços na Faixa 6")</f>
        <v>Lançar Preços na Faixa 6</v>
      </c>
    </row>
    <row r="764" spans="1:16" ht="25.5">
      <c r="A764" s="11">
        <v>7</v>
      </c>
      <c r="B764" s="12" t="s">
        <v>7</v>
      </c>
      <c r="C764" s="19"/>
      <c r="D764" s="19"/>
      <c r="E764" s="19"/>
      <c r="F764" s="19"/>
      <c r="G764" s="10">
        <f t="shared" si="219"/>
        <v>0</v>
      </c>
      <c r="H764" s="75"/>
      <c r="I764" s="51" t="str">
        <f t="shared" si="218"/>
        <v/>
      </c>
      <c r="J764" s="4"/>
      <c r="K764" s="40" t="str">
        <f t="shared" si="220"/>
        <v>Lançar Preço Coluna (A) Faixa 1</v>
      </c>
      <c r="L764" s="40" t="str">
        <f t="shared" si="221"/>
        <v>Lançar Preço Coluna (B) Faixa 1</v>
      </c>
      <c r="M764" s="40" t="str">
        <f t="shared" si="222"/>
        <v>Lançar Preço Coluna (C) Faixa 1</v>
      </c>
      <c r="N764" s="40" t="str">
        <f t="shared" si="223"/>
        <v>Lançar Preço Coluna (D) Faixa 1</v>
      </c>
      <c r="O764" s="33"/>
      <c r="P764" s="31" t="str">
        <f>IF(F764&lt;&gt;"",IF(I764=TRUE,"Preços OK na Faixa 7","ERRO Preços na Faixa 7"),"Lançar Preços na Faixa 7")</f>
        <v>Lançar Preços na Faixa 7</v>
      </c>
    </row>
    <row r="765" spans="1:16" ht="25.5">
      <c r="A765" s="11">
        <v>8</v>
      </c>
      <c r="B765" s="12" t="s">
        <v>8</v>
      </c>
      <c r="C765" s="19"/>
      <c r="D765" s="19"/>
      <c r="E765" s="19"/>
      <c r="F765" s="19"/>
      <c r="G765" s="10">
        <f t="shared" si="219"/>
        <v>0</v>
      </c>
      <c r="H765" s="75"/>
      <c r="I765" s="51" t="str">
        <f t="shared" si="218"/>
        <v/>
      </c>
      <c r="J765" s="4"/>
      <c r="K765" s="40" t="str">
        <f t="shared" si="220"/>
        <v>Lançar Preço Coluna (A) Faixa 1</v>
      </c>
      <c r="L765" s="40" t="str">
        <f t="shared" si="221"/>
        <v>Lançar Preço Coluna (B) Faixa 1</v>
      </c>
      <c r="M765" s="40" t="str">
        <f t="shared" si="222"/>
        <v>Lançar Preço Coluna (C) Faixa 1</v>
      </c>
      <c r="N765" s="40" t="str">
        <f t="shared" si="223"/>
        <v>Lançar Preço Coluna (D) Faixa 1</v>
      </c>
      <c r="O765" s="33"/>
      <c r="P765" s="31" t="str">
        <f>IF(F765&lt;&gt;"",IF(I765=TRUE,"Preços OK na Faixa 8","ERRO Preços na Faixa 8"),"Lançar Preços na Faixa 8")</f>
        <v>Lançar Preços na Faixa 8</v>
      </c>
    </row>
    <row r="766" spans="1:16" ht="25.5">
      <c r="A766" s="11">
        <v>9</v>
      </c>
      <c r="B766" s="12" t="s">
        <v>9</v>
      </c>
      <c r="C766" s="19"/>
      <c r="D766" s="19"/>
      <c r="E766" s="19"/>
      <c r="F766" s="19"/>
      <c r="G766" s="10">
        <f t="shared" si="219"/>
        <v>0</v>
      </c>
      <c r="H766" s="75"/>
      <c r="I766" s="51" t="str">
        <f t="shared" si="218"/>
        <v/>
      </c>
      <c r="J766" s="4"/>
      <c r="K766" s="40" t="str">
        <f t="shared" si="220"/>
        <v>Lançar Preço Coluna (A) Faixa 1</v>
      </c>
      <c r="L766" s="40" t="str">
        <f t="shared" si="221"/>
        <v>Lançar Preço Coluna (B) Faixa 1</v>
      </c>
      <c r="M766" s="40" t="str">
        <f t="shared" si="222"/>
        <v>Lançar Preço Coluna (C) Faixa 1</v>
      </c>
      <c r="N766" s="40" t="str">
        <f t="shared" si="223"/>
        <v>Lançar Preço Coluna (D) Faixa 1</v>
      </c>
      <c r="O766" s="33"/>
      <c r="P766" s="31" t="str">
        <f>IF(F766&lt;&gt;"",IF(I766=TRUE,"Preços OK na Faixa 9","ERRO Preços na Faixa 9"),"Lançar Preços na Faixa 9")</f>
        <v>Lançar Preços na Faixa 9</v>
      </c>
    </row>
    <row r="767" spans="1:16" ht="25.5">
      <c r="A767" s="11">
        <v>10</v>
      </c>
      <c r="B767" s="12" t="s">
        <v>10</v>
      </c>
      <c r="C767" s="19"/>
      <c r="D767" s="19"/>
      <c r="E767" s="19"/>
      <c r="F767" s="19"/>
      <c r="G767" s="10">
        <f t="shared" si="219"/>
        <v>0</v>
      </c>
      <c r="H767" s="75"/>
      <c r="I767" s="51" t="str">
        <f t="shared" si="218"/>
        <v/>
      </c>
      <c r="J767" s="4"/>
      <c r="K767" s="40" t="str">
        <f t="shared" si="220"/>
        <v>Lançar Preço Coluna (A) Faixa 1</v>
      </c>
      <c r="L767" s="40" t="str">
        <f t="shared" si="221"/>
        <v>Lançar Preço Coluna (B) Faixa 1</v>
      </c>
      <c r="M767" s="40" t="str">
        <f t="shared" si="222"/>
        <v>Lançar Preço Coluna (C) Faixa 1</v>
      </c>
      <c r="N767" s="40" t="str">
        <f t="shared" si="223"/>
        <v>Lançar Preço Coluna (D) Faixa 1</v>
      </c>
      <c r="O767" s="33"/>
      <c r="P767" s="31" t="str">
        <f>IF(F767&lt;&gt;"",IF(I767=TRUE,"Preços OK na Faixa 10","ERRO Preços na Faixa 10"),"Lançar Preços na Faixa 10")</f>
        <v>Lançar Preços na Faixa 10</v>
      </c>
    </row>
    <row r="768" spans="1:16" ht="25.5">
      <c r="A768" s="11">
        <v>11</v>
      </c>
      <c r="B768" s="12" t="s">
        <v>11</v>
      </c>
      <c r="C768" s="19"/>
      <c r="D768" s="19"/>
      <c r="E768" s="19"/>
      <c r="F768" s="19"/>
      <c r="G768" s="10">
        <f t="shared" si="219"/>
        <v>0</v>
      </c>
      <c r="H768" s="75"/>
      <c r="I768" s="51" t="str">
        <f t="shared" si="218"/>
        <v/>
      </c>
      <c r="J768" s="4"/>
      <c r="K768" s="40" t="str">
        <f t="shared" si="220"/>
        <v>Lançar Preço Coluna (A) Faixa 1</v>
      </c>
      <c r="L768" s="40" t="str">
        <f t="shared" si="221"/>
        <v>Lançar Preço Coluna (B) Faixa 1</v>
      </c>
      <c r="M768" s="40" t="str">
        <f t="shared" si="222"/>
        <v>Lançar Preço Coluna (C) Faixa 1</v>
      </c>
      <c r="N768" s="40" t="str">
        <f t="shared" si="223"/>
        <v>Lançar Preço Coluna (D) Faixa 1</v>
      </c>
      <c r="O768" s="33"/>
      <c r="P768" s="31" t="str">
        <f>IF(F768&lt;&gt;"",IF(I768=TRUE,"Preços OK na Faixa 11","ERRO Preços na Faixa 11"),"Lançar Preços na Faixa 11")</f>
        <v>Lançar Preços na Faixa 11</v>
      </c>
    </row>
    <row r="769" spans="1:16" ht="25.5">
      <c r="A769" s="11">
        <v>12</v>
      </c>
      <c r="B769" s="12" t="s">
        <v>12</v>
      </c>
      <c r="C769" s="19"/>
      <c r="D769" s="19"/>
      <c r="E769" s="19"/>
      <c r="F769" s="19"/>
      <c r="G769" s="10">
        <f t="shared" si="219"/>
        <v>0</v>
      </c>
      <c r="H769" s="75"/>
      <c r="I769" s="51" t="str">
        <f t="shared" si="218"/>
        <v/>
      </c>
      <c r="J769" s="4"/>
      <c r="K769" s="40" t="str">
        <f t="shared" si="220"/>
        <v>Lançar Preço Coluna (A) Faixa 1</v>
      </c>
      <c r="L769" s="40" t="str">
        <f t="shared" si="221"/>
        <v>Lançar Preço Coluna (B) Faixa 1</v>
      </c>
      <c r="M769" s="40" t="str">
        <f t="shared" si="222"/>
        <v>Lançar Preço Coluna (C) Faixa 1</v>
      </c>
      <c r="N769" s="40" t="str">
        <f t="shared" si="223"/>
        <v>Lançar Preço Coluna (D) Faixa 1</v>
      </c>
      <c r="O769" s="33"/>
      <c r="P769" s="36" t="str">
        <f>IF(F769&lt;&gt;"",IF(I769=TRUE,"Preços OK na Faixa 12","ERRO Preços na Faixa 12"),"Lançar Preços na Faixa 12")</f>
        <v>Lançar Preços na Faixa 12</v>
      </c>
    </row>
    <row r="770" spans="1:16" ht="26.25" thickBot="1">
      <c r="A770" s="46">
        <v>13</v>
      </c>
      <c r="B770" s="47" t="s">
        <v>13</v>
      </c>
      <c r="C770" s="48"/>
      <c r="D770" s="48"/>
      <c r="E770" s="48"/>
      <c r="F770" s="48"/>
      <c r="G770" s="49">
        <f t="shared" si="219"/>
        <v>0</v>
      </c>
      <c r="H770" s="75">
        <f>SUM(G758:G770)</f>
        <v>0</v>
      </c>
      <c r="I770" s="51" t="str">
        <f t="shared" si="218"/>
        <v/>
      </c>
      <c r="J770" s="4"/>
      <c r="K770" s="40" t="str">
        <f t="shared" si="220"/>
        <v>Lançar Preço Coluna (A) Faixa 1</v>
      </c>
      <c r="L770" s="40" t="str">
        <f t="shared" si="221"/>
        <v>Lançar Preço Coluna (B) Faixa 1</v>
      </c>
      <c r="M770" s="40" t="str">
        <f t="shared" si="222"/>
        <v>Lançar Preço Coluna (C) Faixa 1</v>
      </c>
      <c r="N770" s="40" t="str">
        <f t="shared" si="223"/>
        <v>Lançar Preço Coluna (D) Faixa 1</v>
      </c>
      <c r="O770" s="39"/>
      <c r="P770" s="36" t="str">
        <f>IF(F770&lt;&gt;"",IF(I770=TRUE,"Preços OK na Faixa 13","ERRO Preços na Faixa 13"),"Lançar Preços na Faixa 13")</f>
        <v>Lançar Preços na Faixa 13</v>
      </c>
    </row>
    <row r="771" spans="1:16" ht="21.75" customHeight="1" thickBot="1">
      <c r="A771" s="6"/>
      <c r="B771" s="4"/>
      <c r="C771" s="4"/>
      <c r="D771" s="4"/>
      <c r="E771" s="4"/>
      <c r="F771" s="4"/>
      <c r="G771" s="4"/>
      <c r="H771" s="74"/>
      <c r="L771" s="1"/>
    </row>
    <row r="772" spans="1:16" s="63" customFormat="1" ht="30.75" customHeight="1" thickBot="1">
      <c r="A772" s="160" t="s">
        <v>71</v>
      </c>
      <c r="B772" s="161"/>
      <c r="C772" s="161"/>
      <c r="D772" s="161"/>
      <c r="E772" s="162"/>
      <c r="F772" s="162"/>
      <c r="G772" s="163"/>
      <c r="H772" s="58"/>
      <c r="I772" s="62"/>
      <c r="J772" s="64"/>
      <c r="K772" s="145" t="s">
        <v>50</v>
      </c>
      <c r="L772" s="145"/>
      <c r="M772" s="145"/>
      <c r="N772" s="145"/>
      <c r="O772" s="61"/>
      <c r="P772" s="147" t="s">
        <v>51</v>
      </c>
    </row>
    <row r="773" spans="1:16" ht="77.099999999999994" customHeight="1" thickBot="1">
      <c r="A773" s="156" t="s">
        <v>114</v>
      </c>
      <c r="B773" s="157"/>
      <c r="C773" s="157"/>
      <c r="D773" s="157"/>
      <c r="E773" s="157"/>
      <c r="F773" s="157"/>
      <c r="G773" s="158"/>
      <c r="H773" s="53"/>
      <c r="K773" s="145"/>
      <c r="L773" s="145"/>
      <c r="M773" s="145"/>
      <c r="N773" s="145"/>
      <c r="O773" s="18"/>
      <c r="P773" s="147"/>
    </row>
    <row r="774" spans="1:16" ht="13.5" customHeight="1" thickBot="1">
      <c r="A774" s="127" t="s">
        <v>37</v>
      </c>
      <c r="B774" s="127" t="s">
        <v>36</v>
      </c>
      <c r="C774" s="130" t="s">
        <v>45</v>
      </c>
      <c r="D774" s="131"/>
      <c r="E774" s="131"/>
      <c r="F774" s="132"/>
      <c r="G774" s="133" t="s">
        <v>89</v>
      </c>
      <c r="H774" s="54"/>
      <c r="K774" s="145"/>
      <c r="L774" s="145"/>
      <c r="M774" s="145"/>
      <c r="N774" s="145"/>
      <c r="O774" s="18"/>
      <c r="P774" s="147"/>
    </row>
    <row r="775" spans="1:16" ht="13.5" thickBot="1">
      <c r="A775" s="128"/>
      <c r="B775" s="128"/>
      <c r="C775" s="21" t="s">
        <v>41</v>
      </c>
      <c r="D775" s="20" t="s">
        <v>42</v>
      </c>
      <c r="E775" s="20" t="s">
        <v>43</v>
      </c>
      <c r="F775" s="20" t="s">
        <v>44</v>
      </c>
      <c r="G775" s="134"/>
      <c r="H775" s="54"/>
      <c r="K775" s="145"/>
      <c r="L775" s="145"/>
      <c r="M775" s="145"/>
      <c r="N775" s="145"/>
      <c r="O775" s="18"/>
      <c r="P775" s="147"/>
    </row>
    <row r="776" spans="1:16" ht="41.25" thickBot="1">
      <c r="A776" s="129"/>
      <c r="B776" s="129"/>
      <c r="C776" s="43" t="s">
        <v>87</v>
      </c>
      <c r="D776" s="44" t="s">
        <v>47</v>
      </c>
      <c r="E776" s="44" t="s">
        <v>88</v>
      </c>
      <c r="F776" s="44" t="s">
        <v>49</v>
      </c>
      <c r="G776" s="135"/>
      <c r="H776" s="54"/>
      <c r="K776" s="146"/>
      <c r="L776" s="146"/>
      <c r="M776" s="146"/>
      <c r="N776" s="146"/>
      <c r="O776" s="32"/>
      <c r="P776" s="148"/>
    </row>
    <row r="777" spans="1:16" ht="25.5">
      <c r="A777" s="8">
        <v>1</v>
      </c>
      <c r="B777" s="9" t="s">
        <v>1</v>
      </c>
      <c r="C777" s="19"/>
      <c r="D777" s="19"/>
      <c r="E777" s="19"/>
      <c r="F777" s="19"/>
      <c r="G777" s="10">
        <f>SUM(C777:D777)</f>
        <v>0</v>
      </c>
      <c r="H777" s="75"/>
      <c r="I777" s="51" t="str">
        <f t="shared" ref="I777:I789" si="224">IF(C777&lt;&gt;0,AND(D777&lt;C777,E777&lt;D777,F777&lt;E777),"")</f>
        <v/>
      </c>
      <c r="J777" s="4"/>
      <c r="K777" s="40" t="str">
        <f>IF(C777&lt;&gt;0,IF(AND(C777&lt;C758),"Preço Ok Coluna (A) Faixa 1","ERRO Preço Coluna (A) Faixa 1"),"Lançar Preço Coluna (A) Faixa 1")</f>
        <v>Lançar Preço Coluna (A) Faixa 1</v>
      </c>
      <c r="L777" s="40" t="str">
        <f>IF(D777&lt;&gt;0,IF(AND(D777&lt;D758),"Preço Ok Coluna (B) Faixa 1","ERRO Preço Coluna (B) Faixa 1"),"Lançar Preço Coluna (B) Faixa 1")</f>
        <v>Lançar Preço Coluna (B) Faixa 1</v>
      </c>
      <c r="M777" s="40" t="str">
        <f>IF(E777&lt;&gt;0,IF(AND(E777&lt;E758),"Preço Ok Coluna (C) Faixa 1","ERRO Preço Coluna (C) Faixa 1"),"Lançar Preço Coluna (C) Faixa 1")</f>
        <v>Lançar Preço Coluna (C) Faixa 1</v>
      </c>
      <c r="N777" s="40" t="str">
        <f>IF(F777&lt;&gt;0,IF(AND(F777&lt;F758),"Preço Ok Coluna (D) Faixa 1","ERRO Preço Coluna (D) Faixa 1"),"Lançar Preço Coluna (D) Faixa 1")</f>
        <v>Lançar Preço Coluna (D) Faixa 1</v>
      </c>
      <c r="O777" s="40"/>
      <c r="P777" s="31" t="str">
        <f>IF(F777&lt;&gt;"",IF(I777=TRUE,"Preços OK na Faixa 1","ERRO Preços na Faixa 1"),"Lançar Preços na Faixa 1")</f>
        <v>Lançar Preços na Faixa 1</v>
      </c>
    </row>
    <row r="778" spans="1:16" ht="25.5">
      <c r="A778" s="11">
        <v>2</v>
      </c>
      <c r="B778" s="12" t="s">
        <v>2</v>
      </c>
      <c r="C778" s="19"/>
      <c r="D778" s="19"/>
      <c r="E778" s="19"/>
      <c r="F778" s="19"/>
      <c r="G778" s="10">
        <f t="shared" ref="G778:G789" si="225">SUM(C778:D778)</f>
        <v>0</v>
      </c>
      <c r="H778" s="75"/>
      <c r="I778" s="51" t="str">
        <f t="shared" si="224"/>
        <v/>
      </c>
      <c r="J778" s="4"/>
      <c r="K778" s="40" t="str">
        <f>IF(C778&lt;&gt;0,IF(AND(C778&lt;C759),"Preço Ok Coluna (A) Faixa 1","ERRO Preço Coluna (A) Faixa 1"),"Lançar Preço Coluna (A) Faixa 1")</f>
        <v>Lançar Preço Coluna (A) Faixa 1</v>
      </c>
      <c r="L778" s="40" t="str">
        <f>IF(D778&lt;&gt;0,IF(AND(D778&lt;D759),"Preço Ok Coluna (B) Faixa 1","ERRO Preço Coluna (B) Faixa 1"),"Lançar Preço Coluna (B) Faixa 1")</f>
        <v>Lançar Preço Coluna (B) Faixa 1</v>
      </c>
      <c r="M778" s="40" t="str">
        <f>IF(E778&lt;&gt;0,IF(AND(E778&lt;E759),"Preço Ok Coluna (C) Faixa 1","ERRO Preço Coluna (C) Faixa 1"),"Lançar Preço Coluna (C) Faixa 1")</f>
        <v>Lançar Preço Coluna (C) Faixa 1</v>
      </c>
      <c r="N778" s="40" t="str">
        <f>IF(F778&lt;&gt;0,IF(AND(F778&lt;F759),"Preço Ok Coluna (D) Faixa 1","ERRO Preço Coluna (D) Faixa 1"),"Lançar Preço Coluna (D) Faixa 1")</f>
        <v>Lançar Preço Coluna (D) Faixa 1</v>
      </c>
      <c r="O778" s="33"/>
      <c r="P778" s="31" t="str">
        <f>IF(F778&lt;&gt;"",IF(I778=TRUE,"Preços OK na Faixa 2","ERRO Preços na Faixa 2"),"Lançar Preços na Faixa 2")</f>
        <v>Lançar Preços na Faixa 2</v>
      </c>
    </row>
    <row r="779" spans="1:16" ht="25.5">
      <c r="A779" s="11">
        <v>3</v>
      </c>
      <c r="B779" s="12" t="s">
        <v>3</v>
      </c>
      <c r="C779" s="19"/>
      <c r="D779" s="19"/>
      <c r="E779" s="19"/>
      <c r="F779" s="19"/>
      <c r="G779" s="10">
        <f t="shared" si="225"/>
        <v>0</v>
      </c>
      <c r="H779" s="75"/>
      <c r="I779" s="51" t="str">
        <f t="shared" si="224"/>
        <v/>
      </c>
      <c r="J779" s="4"/>
      <c r="K779" s="40" t="str">
        <f t="shared" ref="K779:K789" si="226">IF(C779&lt;&gt;0,IF(AND(C779&lt;C760),"Preço Ok Coluna (A) Faixa 1","ERRO Preço Coluna (A) Faixa 1"),"Lançar Preço Coluna (A) Faixa 1")</f>
        <v>Lançar Preço Coluna (A) Faixa 1</v>
      </c>
      <c r="L779" s="40" t="str">
        <f t="shared" ref="L779:L789" si="227">IF(D779&lt;&gt;0,IF(AND(D779&lt;D760),"Preço Ok Coluna (B) Faixa 1","ERRO Preço Coluna (B) Faixa 1"),"Lançar Preço Coluna (B) Faixa 1")</f>
        <v>Lançar Preço Coluna (B) Faixa 1</v>
      </c>
      <c r="M779" s="40" t="str">
        <f t="shared" ref="M779:M789" si="228">IF(E779&lt;&gt;0,IF(AND(E779&lt;E760),"Preço Ok Coluna (C) Faixa 1","ERRO Preço Coluna (C) Faixa 1"),"Lançar Preço Coluna (C) Faixa 1")</f>
        <v>Lançar Preço Coluna (C) Faixa 1</v>
      </c>
      <c r="N779" s="40" t="str">
        <f t="shared" ref="N779:N789" si="229">IF(F779&lt;&gt;0,IF(AND(F779&lt;F760),"Preço Ok Coluna (D) Faixa 1","ERRO Preço Coluna (D) Faixa 1"),"Lançar Preço Coluna (D) Faixa 1")</f>
        <v>Lançar Preço Coluna (D) Faixa 1</v>
      </c>
      <c r="O779" s="33"/>
      <c r="P779" s="31" t="str">
        <f>IF(F779&lt;&gt;"",IF(I779=TRUE,"Preços OK na Faixa 3","ERRO Preços na Faixa 3"),"Lançar Preços na Faixa 3")</f>
        <v>Lançar Preços na Faixa 3</v>
      </c>
    </row>
    <row r="780" spans="1:16" ht="25.5">
      <c r="A780" s="11">
        <v>4</v>
      </c>
      <c r="B780" s="12" t="s">
        <v>4</v>
      </c>
      <c r="C780" s="19"/>
      <c r="D780" s="19"/>
      <c r="E780" s="19"/>
      <c r="F780" s="19"/>
      <c r="G780" s="10">
        <f t="shared" si="225"/>
        <v>0</v>
      </c>
      <c r="H780" s="75"/>
      <c r="I780" s="51" t="str">
        <f t="shared" si="224"/>
        <v/>
      </c>
      <c r="J780" s="4"/>
      <c r="K780" s="40" t="str">
        <f t="shared" si="226"/>
        <v>Lançar Preço Coluna (A) Faixa 1</v>
      </c>
      <c r="L780" s="40" t="str">
        <f t="shared" si="227"/>
        <v>Lançar Preço Coluna (B) Faixa 1</v>
      </c>
      <c r="M780" s="40" t="str">
        <f t="shared" si="228"/>
        <v>Lançar Preço Coluna (C) Faixa 1</v>
      </c>
      <c r="N780" s="40" t="str">
        <f t="shared" si="229"/>
        <v>Lançar Preço Coluna (D) Faixa 1</v>
      </c>
      <c r="O780" s="33"/>
      <c r="P780" s="31" t="str">
        <f>IF(F780&lt;&gt;"",IF(I780=TRUE,"Preços OK na Faixa 4","ERRO Preços na Faixa 4"),"Lançar Preços na Faixa 4")</f>
        <v>Lançar Preços na Faixa 4</v>
      </c>
    </row>
    <row r="781" spans="1:16" ht="25.5">
      <c r="A781" s="11">
        <v>5</v>
      </c>
      <c r="B781" s="12" t="s">
        <v>5</v>
      </c>
      <c r="C781" s="19"/>
      <c r="D781" s="19"/>
      <c r="E781" s="19"/>
      <c r="F781" s="19"/>
      <c r="G781" s="10">
        <f t="shared" si="225"/>
        <v>0</v>
      </c>
      <c r="H781" s="75"/>
      <c r="I781" s="51" t="str">
        <f t="shared" si="224"/>
        <v/>
      </c>
      <c r="J781" s="4"/>
      <c r="K781" s="40" t="str">
        <f t="shared" si="226"/>
        <v>Lançar Preço Coluna (A) Faixa 1</v>
      </c>
      <c r="L781" s="40" t="str">
        <f t="shared" si="227"/>
        <v>Lançar Preço Coluna (B) Faixa 1</v>
      </c>
      <c r="M781" s="40" t="str">
        <f t="shared" si="228"/>
        <v>Lançar Preço Coluna (C) Faixa 1</v>
      </c>
      <c r="N781" s="40" t="str">
        <f t="shared" si="229"/>
        <v>Lançar Preço Coluna (D) Faixa 1</v>
      </c>
      <c r="O781" s="33"/>
      <c r="P781" s="31" t="str">
        <f>IF(F781&lt;&gt;"",IF(I781=TRUE,"Preços OK na Faixa 5","ERRO Preços na Faixa 5"),"Lançar Preços na Faixa 5")</f>
        <v>Lançar Preços na Faixa 5</v>
      </c>
    </row>
    <row r="782" spans="1:16" ht="25.5">
      <c r="A782" s="11">
        <v>6</v>
      </c>
      <c r="B782" s="12" t="s">
        <v>6</v>
      </c>
      <c r="C782" s="19"/>
      <c r="D782" s="19"/>
      <c r="E782" s="19"/>
      <c r="F782" s="19"/>
      <c r="G782" s="10">
        <f t="shared" si="225"/>
        <v>0</v>
      </c>
      <c r="H782" s="75"/>
      <c r="I782" s="51" t="str">
        <f t="shared" si="224"/>
        <v/>
      </c>
      <c r="J782" s="4"/>
      <c r="K782" s="40" t="str">
        <f t="shared" si="226"/>
        <v>Lançar Preço Coluna (A) Faixa 1</v>
      </c>
      <c r="L782" s="40" t="str">
        <f t="shared" si="227"/>
        <v>Lançar Preço Coluna (B) Faixa 1</v>
      </c>
      <c r="M782" s="40" t="str">
        <f t="shared" si="228"/>
        <v>Lançar Preço Coluna (C) Faixa 1</v>
      </c>
      <c r="N782" s="40" t="str">
        <f t="shared" si="229"/>
        <v>Lançar Preço Coluna (D) Faixa 1</v>
      </c>
      <c r="O782" s="33"/>
      <c r="P782" s="31" t="str">
        <f>IF(F782&lt;&gt;"",IF(I782=TRUE,"Preços OK na Faixa 6","ERRO Preços na Faixa 6"),"Lançar Preços na Faixa 6")</f>
        <v>Lançar Preços na Faixa 6</v>
      </c>
    </row>
    <row r="783" spans="1:16" ht="25.5">
      <c r="A783" s="11">
        <v>7</v>
      </c>
      <c r="B783" s="12" t="s">
        <v>7</v>
      </c>
      <c r="C783" s="19"/>
      <c r="D783" s="19"/>
      <c r="E783" s="19"/>
      <c r="F783" s="19"/>
      <c r="G783" s="10">
        <f t="shared" si="225"/>
        <v>0</v>
      </c>
      <c r="H783" s="75"/>
      <c r="I783" s="51" t="str">
        <f t="shared" si="224"/>
        <v/>
      </c>
      <c r="J783" s="4"/>
      <c r="K783" s="40" t="str">
        <f t="shared" si="226"/>
        <v>Lançar Preço Coluna (A) Faixa 1</v>
      </c>
      <c r="L783" s="40" t="str">
        <f t="shared" si="227"/>
        <v>Lançar Preço Coluna (B) Faixa 1</v>
      </c>
      <c r="M783" s="40" t="str">
        <f t="shared" si="228"/>
        <v>Lançar Preço Coluna (C) Faixa 1</v>
      </c>
      <c r="N783" s="40" t="str">
        <f t="shared" si="229"/>
        <v>Lançar Preço Coluna (D) Faixa 1</v>
      </c>
      <c r="O783" s="33"/>
      <c r="P783" s="31" t="str">
        <f>IF(F783&lt;&gt;"",IF(I783=TRUE,"Preços OK na Faixa 7","ERRO Preços na Faixa 7"),"Lançar Preços na Faixa 7")</f>
        <v>Lançar Preços na Faixa 7</v>
      </c>
    </row>
    <row r="784" spans="1:16" ht="25.5">
      <c r="A784" s="11">
        <v>8</v>
      </c>
      <c r="B784" s="12" t="s">
        <v>8</v>
      </c>
      <c r="C784" s="19"/>
      <c r="D784" s="19"/>
      <c r="E784" s="19"/>
      <c r="F784" s="19"/>
      <c r="G784" s="10">
        <f t="shared" si="225"/>
        <v>0</v>
      </c>
      <c r="H784" s="75"/>
      <c r="I784" s="51" t="str">
        <f t="shared" si="224"/>
        <v/>
      </c>
      <c r="J784" s="4"/>
      <c r="K784" s="40" t="str">
        <f t="shared" si="226"/>
        <v>Lançar Preço Coluna (A) Faixa 1</v>
      </c>
      <c r="L784" s="40" t="str">
        <f t="shared" si="227"/>
        <v>Lançar Preço Coluna (B) Faixa 1</v>
      </c>
      <c r="M784" s="40" t="str">
        <f t="shared" si="228"/>
        <v>Lançar Preço Coluna (C) Faixa 1</v>
      </c>
      <c r="N784" s="40" t="str">
        <f t="shared" si="229"/>
        <v>Lançar Preço Coluna (D) Faixa 1</v>
      </c>
      <c r="O784" s="33"/>
      <c r="P784" s="31" t="str">
        <f>IF(F784&lt;&gt;"",IF(I784=TRUE,"Preços OK na Faixa 8","ERRO Preços na Faixa 8"),"Lançar Preços na Faixa 8")</f>
        <v>Lançar Preços na Faixa 8</v>
      </c>
    </row>
    <row r="785" spans="1:16" ht="25.5">
      <c r="A785" s="11">
        <v>9</v>
      </c>
      <c r="B785" s="12" t="s">
        <v>9</v>
      </c>
      <c r="C785" s="19"/>
      <c r="D785" s="19"/>
      <c r="E785" s="19"/>
      <c r="F785" s="19"/>
      <c r="G785" s="10">
        <f t="shared" si="225"/>
        <v>0</v>
      </c>
      <c r="H785" s="75"/>
      <c r="I785" s="51" t="str">
        <f t="shared" si="224"/>
        <v/>
      </c>
      <c r="J785" s="4"/>
      <c r="K785" s="40" t="str">
        <f t="shared" si="226"/>
        <v>Lançar Preço Coluna (A) Faixa 1</v>
      </c>
      <c r="L785" s="40" t="str">
        <f t="shared" si="227"/>
        <v>Lançar Preço Coluna (B) Faixa 1</v>
      </c>
      <c r="M785" s="40" t="str">
        <f t="shared" si="228"/>
        <v>Lançar Preço Coluna (C) Faixa 1</v>
      </c>
      <c r="N785" s="40" t="str">
        <f t="shared" si="229"/>
        <v>Lançar Preço Coluna (D) Faixa 1</v>
      </c>
      <c r="O785" s="33"/>
      <c r="P785" s="31" t="str">
        <f>IF(F785&lt;&gt;"",IF(I785=TRUE,"Preços OK na Faixa 9","ERRO Preços na Faixa 9"),"Lançar Preços na Faixa 9")</f>
        <v>Lançar Preços na Faixa 9</v>
      </c>
    </row>
    <row r="786" spans="1:16" ht="25.5">
      <c r="A786" s="11">
        <v>10</v>
      </c>
      <c r="B786" s="12" t="s">
        <v>10</v>
      </c>
      <c r="C786" s="19"/>
      <c r="D786" s="19"/>
      <c r="E786" s="19"/>
      <c r="F786" s="19"/>
      <c r="G786" s="10">
        <f t="shared" si="225"/>
        <v>0</v>
      </c>
      <c r="H786" s="75"/>
      <c r="I786" s="51" t="str">
        <f t="shared" si="224"/>
        <v/>
      </c>
      <c r="J786" s="4"/>
      <c r="K786" s="40" t="str">
        <f t="shared" si="226"/>
        <v>Lançar Preço Coluna (A) Faixa 1</v>
      </c>
      <c r="L786" s="40" t="str">
        <f t="shared" si="227"/>
        <v>Lançar Preço Coluna (B) Faixa 1</v>
      </c>
      <c r="M786" s="40" t="str">
        <f t="shared" si="228"/>
        <v>Lançar Preço Coluna (C) Faixa 1</v>
      </c>
      <c r="N786" s="40" t="str">
        <f t="shared" si="229"/>
        <v>Lançar Preço Coluna (D) Faixa 1</v>
      </c>
      <c r="O786" s="33"/>
      <c r="P786" s="31" t="str">
        <f>IF(F786&lt;&gt;"",IF(I786=TRUE,"Preços OK na Faixa 10","ERRO Preços na Faixa 10"),"Lançar Preços na Faixa 10")</f>
        <v>Lançar Preços na Faixa 10</v>
      </c>
    </row>
    <row r="787" spans="1:16" ht="25.5">
      <c r="A787" s="11">
        <v>11</v>
      </c>
      <c r="B787" s="12" t="s">
        <v>11</v>
      </c>
      <c r="C787" s="19"/>
      <c r="D787" s="19"/>
      <c r="E787" s="19"/>
      <c r="F787" s="19"/>
      <c r="G787" s="10">
        <f t="shared" si="225"/>
        <v>0</v>
      </c>
      <c r="H787" s="75"/>
      <c r="I787" s="51" t="str">
        <f t="shared" si="224"/>
        <v/>
      </c>
      <c r="J787" s="4"/>
      <c r="K787" s="40" t="str">
        <f t="shared" si="226"/>
        <v>Lançar Preço Coluna (A) Faixa 1</v>
      </c>
      <c r="L787" s="40" t="str">
        <f t="shared" si="227"/>
        <v>Lançar Preço Coluna (B) Faixa 1</v>
      </c>
      <c r="M787" s="40" t="str">
        <f t="shared" si="228"/>
        <v>Lançar Preço Coluna (C) Faixa 1</v>
      </c>
      <c r="N787" s="40" t="str">
        <f t="shared" si="229"/>
        <v>Lançar Preço Coluna (D) Faixa 1</v>
      </c>
      <c r="O787" s="33"/>
      <c r="P787" s="31" t="str">
        <f>IF(F787&lt;&gt;"",IF(I787=TRUE,"Preços OK na Faixa 11","ERRO Preços na Faixa 11"),"Lançar Preços na Faixa 11")</f>
        <v>Lançar Preços na Faixa 11</v>
      </c>
    </row>
    <row r="788" spans="1:16" ht="25.5">
      <c r="A788" s="11">
        <v>12</v>
      </c>
      <c r="B788" s="12" t="s">
        <v>12</v>
      </c>
      <c r="C788" s="19"/>
      <c r="D788" s="19"/>
      <c r="E788" s="19"/>
      <c r="F788" s="19"/>
      <c r="G788" s="10">
        <f t="shared" si="225"/>
        <v>0</v>
      </c>
      <c r="H788" s="75"/>
      <c r="I788" s="51" t="str">
        <f t="shared" si="224"/>
        <v/>
      </c>
      <c r="J788" s="4"/>
      <c r="K788" s="40" t="str">
        <f t="shared" si="226"/>
        <v>Lançar Preço Coluna (A) Faixa 1</v>
      </c>
      <c r="L788" s="40" t="str">
        <f t="shared" si="227"/>
        <v>Lançar Preço Coluna (B) Faixa 1</v>
      </c>
      <c r="M788" s="40" t="str">
        <f t="shared" si="228"/>
        <v>Lançar Preço Coluna (C) Faixa 1</v>
      </c>
      <c r="N788" s="40" t="str">
        <f t="shared" si="229"/>
        <v>Lançar Preço Coluna (D) Faixa 1</v>
      </c>
      <c r="O788" s="33"/>
      <c r="P788" s="36" t="str">
        <f>IF(F788&lt;&gt;"",IF(I788=TRUE,"Preços OK na Faixa 12","ERRO Preços na Faixa 12"),"Lançar Preços na Faixa 12")</f>
        <v>Lançar Preços na Faixa 12</v>
      </c>
    </row>
    <row r="789" spans="1:16" ht="26.25" thickBot="1">
      <c r="A789" s="46">
        <v>13</v>
      </c>
      <c r="B789" s="47" t="s">
        <v>13</v>
      </c>
      <c r="C789" s="48"/>
      <c r="D789" s="48"/>
      <c r="E789" s="48"/>
      <c r="F789" s="48"/>
      <c r="G789" s="49">
        <f t="shared" si="225"/>
        <v>0</v>
      </c>
      <c r="H789" s="75">
        <f>SUM(G777:G789)</f>
        <v>0</v>
      </c>
      <c r="I789" s="51" t="str">
        <f t="shared" si="224"/>
        <v/>
      </c>
      <c r="J789" s="4"/>
      <c r="K789" s="40" t="str">
        <f t="shared" si="226"/>
        <v>Lançar Preço Coluna (A) Faixa 1</v>
      </c>
      <c r="L789" s="40" t="str">
        <f t="shared" si="227"/>
        <v>Lançar Preço Coluna (B) Faixa 1</v>
      </c>
      <c r="M789" s="40" t="str">
        <f t="shared" si="228"/>
        <v>Lançar Preço Coluna (C) Faixa 1</v>
      </c>
      <c r="N789" s="40" t="str">
        <f t="shared" si="229"/>
        <v>Lançar Preço Coluna (D) Faixa 1</v>
      </c>
      <c r="O789" s="39"/>
      <c r="P789" s="36" t="str">
        <f>IF(F789&lt;&gt;"",IF(I789=TRUE,"Preços OK na Faixa 13","ERRO Preços na Faixa 13"),"Lançar Preços na Faixa 13")</f>
        <v>Lançar Preços na Faixa 13</v>
      </c>
    </row>
    <row r="790" spans="1:16" ht="21.75" customHeight="1" thickBot="1">
      <c r="A790" s="6"/>
      <c r="B790" s="4"/>
      <c r="C790" s="4"/>
      <c r="D790" s="4"/>
      <c r="E790" s="4"/>
      <c r="F790" s="4"/>
      <c r="G790" s="4"/>
      <c r="H790" s="74"/>
      <c r="L790" s="1"/>
    </row>
    <row r="791" spans="1:16" s="63" customFormat="1" ht="30.75" customHeight="1" thickBot="1">
      <c r="A791" s="160" t="s">
        <v>72</v>
      </c>
      <c r="B791" s="161"/>
      <c r="C791" s="161"/>
      <c r="D791" s="161"/>
      <c r="E791" s="162"/>
      <c r="F791" s="162"/>
      <c r="G791" s="163"/>
      <c r="H791" s="58"/>
      <c r="I791" s="62"/>
      <c r="J791" s="64"/>
      <c r="K791" s="145" t="s">
        <v>50</v>
      </c>
      <c r="L791" s="145"/>
      <c r="M791" s="145"/>
      <c r="N791" s="145"/>
      <c r="O791" s="61"/>
      <c r="P791" s="147" t="s">
        <v>51</v>
      </c>
    </row>
    <row r="792" spans="1:16" ht="71.099999999999994" customHeight="1" thickBot="1">
      <c r="A792" s="156" t="s">
        <v>115</v>
      </c>
      <c r="B792" s="157"/>
      <c r="C792" s="157"/>
      <c r="D792" s="157"/>
      <c r="E792" s="157"/>
      <c r="F792" s="157"/>
      <c r="G792" s="158"/>
      <c r="H792" s="53"/>
      <c r="K792" s="145"/>
      <c r="L792" s="145"/>
      <c r="M792" s="145"/>
      <c r="N792" s="145"/>
      <c r="O792" s="18"/>
      <c r="P792" s="147"/>
    </row>
    <row r="793" spans="1:16" ht="13.5" customHeight="1" thickBot="1">
      <c r="A793" s="127" t="s">
        <v>37</v>
      </c>
      <c r="B793" s="127" t="s">
        <v>36</v>
      </c>
      <c r="C793" s="130" t="s">
        <v>45</v>
      </c>
      <c r="D793" s="131"/>
      <c r="E793" s="131"/>
      <c r="F793" s="132"/>
      <c r="G793" s="133" t="s">
        <v>89</v>
      </c>
      <c r="H793" s="54"/>
      <c r="K793" s="145"/>
      <c r="L793" s="145"/>
      <c r="M793" s="145"/>
      <c r="N793" s="145"/>
      <c r="O793" s="18"/>
      <c r="P793" s="147"/>
    </row>
    <row r="794" spans="1:16" ht="13.5" thickBot="1">
      <c r="A794" s="128"/>
      <c r="B794" s="128"/>
      <c r="C794" s="21" t="s">
        <v>41</v>
      </c>
      <c r="D794" s="20" t="s">
        <v>42</v>
      </c>
      <c r="E794" s="20" t="s">
        <v>43</v>
      </c>
      <c r="F794" s="20" t="s">
        <v>44</v>
      </c>
      <c r="G794" s="134"/>
      <c r="H794" s="54"/>
      <c r="K794" s="145"/>
      <c r="L794" s="145"/>
      <c r="M794" s="145"/>
      <c r="N794" s="145"/>
      <c r="O794" s="18"/>
      <c r="P794" s="147"/>
    </row>
    <row r="795" spans="1:16" ht="41.25" thickBot="1">
      <c r="A795" s="129"/>
      <c r="B795" s="129"/>
      <c r="C795" s="43" t="s">
        <v>87</v>
      </c>
      <c r="D795" s="44" t="s">
        <v>47</v>
      </c>
      <c r="E795" s="44" t="s">
        <v>88</v>
      </c>
      <c r="F795" s="44" t="s">
        <v>49</v>
      </c>
      <c r="G795" s="135"/>
      <c r="H795" s="54"/>
      <c r="K795" s="146"/>
      <c r="L795" s="146"/>
      <c r="M795" s="146"/>
      <c r="N795" s="146"/>
      <c r="O795" s="32"/>
      <c r="P795" s="148"/>
    </row>
    <row r="796" spans="1:16" ht="25.5">
      <c r="A796" s="8">
        <v>1</v>
      </c>
      <c r="B796" s="9" t="s">
        <v>1</v>
      </c>
      <c r="C796" s="19"/>
      <c r="D796" s="19"/>
      <c r="E796" s="19"/>
      <c r="F796" s="19"/>
      <c r="G796" s="10">
        <f>SUM(C796:D796)</f>
        <v>0</v>
      </c>
      <c r="H796" s="75"/>
      <c r="I796" s="51" t="str">
        <f t="shared" ref="I796:I808" si="230">IF(C796&lt;&gt;0,AND(D796&lt;C796,E796&lt;D796,F796&lt;E796),"")</f>
        <v/>
      </c>
      <c r="J796" s="4"/>
      <c r="K796" s="40" t="str">
        <f>IF(C796&lt;&gt;0,IF(AND(C796&lt;C777),"Preço Ok Coluna (A) Faixa 1","ERRO Preço Coluna (A) Faixa 1"),"Lançar Preço Coluna (A) Faixa 1")</f>
        <v>Lançar Preço Coluna (A) Faixa 1</v>
      </c>
      <c r="L796" s="40" t="str">
        <f>IF(D796&lt;&gt;0,IF(AND(D796&lt;D777),"Preço Ok Coluna (B) Faixa 1","ERRO Preço Coluna (B) Faixa 1"),"Lançar Preço Coluna (B) Faixa 1")</f>
        <v>Lançar Preço Coluna (B) Faixa 1</v>
      </c>
      <c r="M796" s="40" t="str">
        <f>IF(E796&lt;&gt;0,IF(AND(E796&lt;E777),"Preço Ok Coluna (C) Faixa 1","ERRO Preço Coluna (C) Faixa 1"),"Lançar Preço Coluna (C) Faixa 1")</f>
        <v>Lançar Preço Coluna (C) Faixa 1</v>
      </c>
      <c r="N796" s="40" t="str">
        <f>IF(F796&lt;&gt;0,IF(AND(F796&lt;F777),"Preço Ok Coluna (D) Faixa 1","ERRO Preço Coluna (D) Faixa 1"),"Lançar Preço Coluna (D) Faixa 1")</f>
        <v>Lançar Preço Coluna (D) Faixa 1</v>
      </c>
      <c r="O796" s="40"/>
      <c r="P796" s="31" t="str">
        <f>IF(F796&lt;&gt;"",IF(I796=TRUE,"Preços OK na Faixa 1","ERRO Preços na Faixa 1"),"Lançar Preços na Faixa 1")</f>
        <v>Lançar Preços na Faixa 1</v>
      </c>
    </row>
    <row r="797" spans="1:16" ht="25.5">
      <c r="A797" s="11">
        <v>2</v>
      </c>
      <c r="B797" s="12" t="s">
        <v>2</v>
      </c>
      <c r="C797" s="19"/>
      <c r="D797" s="19"/>
      <c r="E797" s="19"/>
      <c r="F797" s="19"/>
      <c r="G797" s="10">
        <f t="shared" ref="G797:G808" si="231">SUM(C797:D797)</f>
        <v>0</v>
      </c>
      <c r="H797" s="75"/>
      <c r="I797" s="51" t="str">
        <f t="shared" si="230"/>
        <v/>
      </c>
      <c r="J797" s="4"/>
      <c r="K797" s="40" t="str">
        <f>IF(C797&lt;&gt;0,IF(AND(C797&lt;C778),"Preço Ok Coluna (A) Faixa 1","ERRO Preço Coluna (A) Faixa 1"),"Lançar Preço Coluna (A) Faixa 1")</f>
        <v>Lançar Preço Coluna (A) Faixa 1</v>
      </c>
      <c r="L797" s="40" t="str">
        <f>IF(D797&lt;&gt;0,IF(AND(D797&lt;D778),"Preço Ok Coluna (B) Faixa 1","ERRO Preço Coluna (B) Faixa 1"),"Lançar Preço Coluna (B) Faixa 1")</f>
        <v>Lançar Preço Coluna (B) Faixa 1</v>
      </c>
      <c r="M797" s="40" t="str">
        <f>IF(E797&lt;&gt;0,IF(AND(E797&lt;E778),"Preço Ok Coluna (C) Faixa 1","ERRO Preço Coluna (C) Faixa 1"),"Lançar Preço Coluna (C) Faixa 1")</f>
        <v>Lançar Preço Coluna (C) Faixa 1</v>
      </c>
      <c r="N797" s="40" t="str">
        <f>IF(F797&lt;&gt;0,IF(AND(F797&lt;F778),"Preço Ok Coluna (D) Faixa 1","ERRO Preço Coluna (D) Faixa 1"),"Lançar Preço Coluna (D) Faixa 1")</f>
        <v>Lançar Preço Coluna (D) Faixa 1</v>
      </c>
      <c r="O797" s="33"/>
      <c r="P797" s="31" t="str">
        <f>IF(F797&lt;&gt;"",IF(I797=TRUE,"Preços OK na Faixa 2","ERRO Preços na Faixa 2"),"Lançar Preços na Faixa 2")</f>
        <v>Lançar Preços na Faixa 2</v>
      </c>
    </row>
    <row r="798" spans="1:16" ht="25.5">
      <c r="A798" s="11">
        <v>3</v>
      </c>
      <c r="B798" s="12" t="s">
        <v>3</v>
      </c>
      <c r="C798" s="19"/>
      <c r="D798" s="19"/>
      <c r="E798" s="19"/>
      <c r="F798" s="19"/>
      <c r="G798" s="10">
        <f t="shared" si="231"/>
        <v>0</v>
      </c>
      <c r="H798" s="75"/>
      <c r="I798" s="51" t="str">
        <f t="shared" si="230"/>
        <v/>
      </c>
      <c r="J798" s="4"/>
      <c r="K798" s="40" t="str">
        <f t="shared" ref="K798:K808" si="232">IF(C798&lt;&gt;0,IF(AND(C798&lt;C779),"Preço Ok Coluna (A) Faixa 1","ERRO Preço Coluna (A) Faixa 1"),"Lançar Preço Coluna (A) Faixa 1")</f>
        <v>Lançar Preço Coluna (A) Faixa 1</v>
      </c>
      <c r="L798" s="40" t="str">
        <f t="shared" ref="L798:L808" si="233">IF(D798&lt;&gt;0,IF(AND(D798&lt;D779),"Preço Ok Coluna (B) Faixa 1","ERRO Preço Coluna (B) Faixa 1"),"Lançar Preço Coluna (B) Faixa 1")</f>
        <v>Lançar Preço Coluna (B) Faixa 1</v>
      </c>
      <c r="M798" s="40" t="str">
        <f t="shared" ref="M798:M808" si="234">IF(E798&lt;&gt;0,IF(AND(E798&lt;E779),"Preço Ok Coluna (C) Faixa 1","ERRO Preço Coluna (C) Faixa 1"),"Lançar Preço Coluna (C) Faixa 1")</f>
        <v>Lançar Preço Coluna (C) Faixa 1</v>
      </c>
      <c r="N798" s="40" t="str">
        <f t="shared" ref="N798:N808" si="235">IF(F798&lt;&gt;0,IF(AND(F798&lt;F779),"Preço Ok Coluna (D) Faixa 1","ERRO Preço Coluna (D) Faixa 1"),"Lançar Preço Coluna (D) Faixa 1")</f>
        <v>Lançar Preço Coluna (D) Faixa 1</v>
      </c>
      <c r="O798" s="33"/>
      <c r="P798" s="31" t="str">
        <f>IF(F798&lt;&gt;"",IF(I798=TRUE,"Preços OK na Faixa 3","ERRO Preços na Faixa 3"),"Lançar Preços na Faixa 3")</f>
        <v>Lançar Preços na Faixa 3</v>
      </c>
    </row>
    <row r="799" spans="1:16" ht="25.5">
      <c r="A799" s="11">
        <v>4</v>
      </c>
      <c r="B799" s="12" t="s">
        <v>4</v>
      </c>
      <c r="C799" s="19"/>
      <c r="D799" s="19"/>
      <c r="E799" s="19"/>
      <c r="F799" s="19"/>
      <c r="G799" s="10">
        <f t="shared" si="231"/>
        <v>0</v>
      </c>
      <c r="H799" s="75"/>
      <c r="I799" s="51" t="str">
        <f t="shared" si="230"/>
        <v/>
      </c>
      <c r="J799" s="4"/>
      <c r="K799" s="40" t="str">
        <f t="shared" si="232"/>
        <v>Lançar Preço Coluna (A) Faixa 1</v>
      </c>
      <c r="L799" s="40" t="str">
        <f t="shared" si="233"/>
        <v>Lançar Preço Coluna (B) Faixa 1</v>
      </c>
      <c r="M799" s="40" t="str">
        <f t="shared" si="234"/>
        <v>Lançar Preço Coluna (C) Faixa 1</v>
      </c>
      <c r="N799" s="40" t="str">
        <f t="shared" si="235"/>
        <v>Lançar Preço Coluna (D) Faixa 1</v>
      </c>
      <c r="O799" s="33"/>
      <c r="P799" s="31" t="str">
        <f>IF(F799&lt;&gt;"",IF(I799=TRUE,"Preços OK na Faixa 4","ERRO Preços na Faixa 4"),"Lançar Preços na Faixa 4")</f>
        <v>Lançar Preços na Faixa 4</v>
      </c>
    </row>
    <row r="800" spans="1:16" ht="25.5">
      <c r="A800" s="11">
        <v>5</v>
      </c>
      <c r="B800" s="12" t="s">
        <v>5</v>
      </c>
      <c r="C800" s="19"/>
      <c r="D800" s="19"/>
      <c r="E800" s="19"/>
      <c r="F800" s="19"/>
      <c r="G800" s="10">
        <f t="shared" si="231"/>
        <v>0</v>
      </c>
      <c r="H800" s="75"/>
      <c r="I800" s="51" t="str">
        <f t="shared" si="230"/>
        <v/>
      </c>
      <c r="J800" s="4"/>
      <c r="K800" s="40" t="str">
        <f t="shared" si="232"/>
        <v>Lançar Preço Coluna (A) Faixa 1</v>
      </c>
      <c r="L800" s="40" t="str">
        <f t="shared" si="233"/>
        <v>Lançar Preço Coluna (B) Faixa 1</v>
      </c>
      <c r="M800" s="40" t="str">
        <f t="shared" si="234"/>
        <v>Lançar Preço Coluna (C) Faixa 1</v>
      </c>
      <c r="N800" s="40" t="str">
        <f t="shared" si="235"/>
        <v>Lançar Preço Coluna (D) Faixa 1</v>
      </c>
      <c r="O800" s="33"/>
      <c r="P800" s="31" t="str">
        <f>IF(F800&lt;&gt;"",IF(I800=TRUE,"Preços OK na Faixa 5","ERRO Preços na Faixa 5"),"Lançar Preços na Faixa 5")</f>
        <v>Lançar Preços na Faixa 5</v>
      </c>
    </row>
    <row r="801" spans="1:16" ht="25.5">
      <c r="A801" s="11">
        <v>6</v>
      </c>
      <c r="B801" s="12" t="s">
        <v>6</v>
      </c>
      <c r="C801" s="19"/>
      <c r="D801" s="19"/>
      <c r="E801" s="19"/>
      <c r="F801" s="19"/>
      <c r="G801" s="10">
        <f t="shared" si="231"/>
        <v>0</v>
      </c>
      <c r="H801" s="75"/>
      <c r="I801" s="51" t="str">
        <f t="shared" si="230"/>
        <v/>
      </c>
      <c r="J801" s="4"/>
      <c r="K801" s="40" t="str">
        <f t="shared" si="232"/>
        <v>Lançar Preço Coluna (A) Faixa 1</v>
      </c>
      <c r="L801" s="40" t="str">
        <f t="shared" si="233"/>
        <v>Lançar Preço Coluna (B) Faixa 1</v>
      </c>
      <c r="M801" s="40" t="str">
        <f t="shared" si="234"/>
        <v>Lançar Preço Coluna (C) Faixa 1</v>
      </c>
      <c r="N801" s="40" t="str">
        <f t="shared" si="235"/>
        <v>Lançar Preço Coluna (D) Faixa 1</v>
      </c>
      <c r="O801" s="33"/>
      <c r="P801" s="31" t="str">
        <f>IF(F801&lt;&gt;"",IF(I801=TRUE,"Preços OK na Faixa 6","ERRO Preços na Faixa 6"),"Lançar Preços na Faixa 6")</f>
        <v>Lançar Preços na Faixa 6</v>
      </c>
    </row>
    <row r="802" spans="1:16" ht="25.5">
      <c r="A802" s="11">
        <v>7</v>
      </c>
      <c r="B802" s="12" t="s">
        <v>7</v>
      </c>
      <c r="C802" s="19"/>
      <c r="D802" s="19"/>
      <c r="E802" s="19"/>
      <c r="F802" s="19"/>
      <c r="G802" s="10">
        <f t="shared" si="231"/>
        <v>0</v>
      </c>
      <c r="H802" s="75"/>
      <c r="I802" s="51" t="str">
        <f t="shared" si="230"/>
        <v/>
      </c>
      <c r="J802" s="4"/>
      <c r="K802" s="40" t="str">
        <f t="shared" si="232"/>
        <v>Lançar Preço Coluna (A) Faixa 1</v>
      </c>
      <c r="L802" s="40" t="str">
        <f t="shared" si="233"/>
        <v>Lançar Preço Coluna (B) Faixa 1</v>
      </c>
      <c r="M802" s="40" t="str">
        <f t="shared" si="234"/>
        <v>Lançar Preço Coluna (C) Faixa 1</v>
      </c>
      <c r="N802" s="40" t="str">
        <f t="shared" si="235"/>
        <v>Lançar Preço Coluna (D) Faixa 1</v>
      </c>
      <c r="O802" s="33"/>
      <c r="P802" s="31" t="str">
        <f>IF(F802&lt;&gt;"",IF(I802=TRUE,"Preços OK na Faixa 7","ERRO Preços na Faixa 7"),"Lançar Preços na Faixa 7")</f>
        <v>Lançar Preços na Faixa 7</v>
      </c>
    </row>
    <row r="803" spans="1:16" ht="25.5">
      <c r="A803" s="11">
        <v>8</v>
      </c>
      <c r="B803" s="12" t="s">
        <v>8</v>
      </c>
      <c r="C803" s="19"/>
      <c r="D803" s="19"/>
      <c r="E803" s="19"/>
      <c r="F803" s="19"/>
      <c r="G803" s="10">
        <f t="shared" si="231"/>
        <v>0</v>
      </c>
      <c r="H803" s="75"/>
      <c r="I803" s="51" t="str">
        <f t="shared" si="230"/>
        <v/>
      </c>
      <c r="J803" s="4"/>
      <c r="K803" s="40" t="str">
        <f t="shared" si="232"/>
        <v>Lançar Preço Coluna (A) Faixa 1</v>
      </c>
      <c r="L803" s="40" t="str">
        <f t="shared" si="233"/>
        <v>Lançar Preço Coluna (B) Faixa 1</v>
      </c>
      <c r="M803" s="40" t="str">
        <f t="shared" si="234"/>
        <v>Lançar Preço Coluna (C) Faixa 1</v>
      </c>
      <c r="N803" s="40" t="str">
        <f t="shared" si="235"/>
        <v>Lançar Preço Coluna (D) Faixa 1</v>
      </c>
      <c r="O803" s="33"/>
      <c r="P803" s="31" t="str">
        <f>IF(F803&lt;&gt;"",IF(I803=TRUE,"Preços OK na Faixa 8","ERRO Preços na Faixa 8"),"Lançar Preços na Faixa 8")</f>
        <v>Lançar Preços na Faixa 8</v>
      </c>
    </row>
    <row r="804" spans="1:16" ht="25.5">
      <c r="A804" s="11">
        <v>9</v>
      </c>
      <c r="B804" s="12" t="s">
        <v>9</v>
      </c>
      <c r="C804" s="19"/>
      <c r="D804" s="19"/>
      <c r="E804" s="19"/>
      <c r="F804" s="19"/>
      <c r="G804" s="10">
        <f t="shared" si="231"/>
        <v>0</v>
      </c>
      <c r="H804" s="75"/>
      <c r="I804" s="51" t="str">
        <f t="shared" si="230"/>
        <v/>
      </c>
      <c r="J804" s="4"/>
      <c r="K804" s="40" t="str">
        <f t="shared" si="232"/>
        <v>Lançar Preço Coluna (A) Faixa 1</v>
      </c>
      <c r="L804" s="40" t="str">
        <f t="shared" si="233"/>
        <v>Lançar Preço Coluna (B) Faixa 1</v>
      </c>
      <c r="M804" s="40" t="str">
        <f t="shared" si="234"/>
        <v>Lançar Preço Coluna (C) Faixa 1</v>
      </c>
      <c r="N804" s="40" t="str">
        <f t="shared" si="235"/>
        <v>Lançar Preço Coluna (D) Faixa 1</v>
      </c>
      <c r="O804" s="33"/>
      <c r="P804" s="31" t="str">
        <f>IF(F804&lt;&gt;"",IF(I804=TRUE,"Preços OK na Faixa 9","ERRO Preços na Faixa 9"),"Lançar Preços na Faixa 9")</f>
        <v>Lançar Preços na Faixa 9</v>
      </c>
    </row>
    <row r="805" spans="1:16" ht="25.5">
      <c r="A805" s="11">
        <v>10</v>
      </c>
      <c r="B805" s="12" t="s">
        <v>10</v>
      </c>
      <c r="C805" s="19"/>
      <c r="D805" s="19"/>
      <c r="E805" s="19"/>
      <c r="F805" s="19"/>
      <c r="G805" s="10">
        <f t="shared" si="231"/>
        <v>0</v>
      </c>
      <c r="H805" s="75"/>
      <c r="I805" s="51" t="str">
        <f t="shared" si="230"/>
        <v/>
      </c>
      <c r="J805" s="4"/>
      <c r="K805" s="40" t="str">
        <f t="shared" si="232"/>
        <v>Lançar Preço Coluna (A) Faixa 1</v>
      </c>
      <c r="L805" s="40" t="str">
        <f t="shared" si="233"/>
        <v>Lançar Preço Coluna (B) Faixa 1</v>
      </c>
      <c r="M805" s="40" t="str">
        <f t="shared" si="234"/>
        <v>Lançar Preço Coluna (C) Faixa 1</v>
      </c>
      <c r="N805" s="40" t="str">
        <f t="shared" si="235"/>
        <v>Lançar Preço Coluna (D) Faixa 1</v>
      </c>
      <c r="O805" s="33"/>
      <c r="P805" s="31" t="str">
        <f>IF(F805&lt;&gt;"",IF(I805=TRUE,"Preços OK na Faixa 10","ERRO Preços na Faixa 10"),"Lançar Preços na Faixa 10")</f>
        <v>Lançar Preços na Faixa 10</v>
      </c>
    </row>
    <row r="806" spans="1:16" ht="25.5">
      <c r="A806" s="11">
        <v>11</v>
      </c>
      <c r="B806" s="12" t="s">
        <v>11</v>
      </c>
      <c r="C806" s="19"/>
      <c r="D806" s="19"/>
      <c r="E806" s="19"/>
      <c r="F806" s="19"/>
      <c r="G806" s="10">
        <f t="shared" si="231"/>
        <v>0</v>
      </c>
      <c r="H806" s="75"/>
      <c r="I806" s="51" t="str">
        <f t="shared" si="230"/>
        <v/>
      </c>
      <c r="J806" s="4"/>
      <c r="K806" s="40" t="str">
        <f t="shared" si="232"/>
        <v>Lançar Preço Coluna (A) Faixa 1</v>
      </c>
      <c r="L806" s="40" t="str">
        <f t="shared" si="233"/>
        <v>Lançar Preço Coluna (B) Faixa 1</v>
      </c>
      <c r="M806" s="40" t="str">
        <f t="shared" si="234"/>
        <v>Lançar Preço Coluna (C) Faixa 1</v>
      </c>
      <c r="N806" s="40" t="str">
        <f t="shared" si="235"/>
        <v>Lançar Preço Coluna (D) Faixa 1</v>
      </c>
      <c r="O806" s="33"/>
      <c r="P806" s="31" t="str">
        <f>IF(F806&lt;&gt;"",IF(I806=TRUE,"Preços OK na Faixa 11","ERRO Preços na Faixa 11"),"Lançar Preços na Faixa 11")</f>
        <v>Lançar Preços na Faixa 11</v>
      </c>
    </row>
    <row r="807" spans="1:16" ht="25.5">
      <c r="A807" s="11">
        <v>12</v>
      </c>
      <c r="B807" s="12" t="s">
        <v>12</v>
      </c>
      <c r="C807" s="19"/>
      <c r="D807" s="19"/>
      <c r="E807" s="19"/>
      <c r="F807" s="19"/>
      <c r="G807" s="10">
        <f t="shared" si="231"/>
        <v>0</v>
      </c>
      <c r="H807" s="75"/>
      <c r="I807" s="51" t="str">
        <f t="shared" si="230"/>
        <v/>
      </c>
      <c r="J807" s="4"/>
      <c r="K807" s="40" t="str">
        <f t="shared" si="232"/>
        <v>Lançar Preço Coluna (A) Faixa 1</v>
      </c>
      <c r="L807" s="40" t="str">
        <f t="shared" si="233"/>
        <v>Lançar Preço Coluna (B) Faixa 1</v>
      </c>
      <c r="M807" s="40" t="str">
        <f t="shared" si="234"/>
        <v>Lançar Preço Coluna (C) Faixa 1</v>
      </c>
      <c r="N807" s="40" t="str">
        <f t="shared" si="235"/>
        <v>Lançar Preço Coluna (D) Faixa 1</v>
      </c>
      <c r="O807" s="33"/>
      <c r="P807" s="36" t="str">
        <f>IF(F807&lt;&gt;"",IF(I807=TRUE,"Preços OK na Faixa 12","ERRO Preços na Faixa 12"),"Lançar Preços na Faixa 12")</f>
        <v>Lançar Preços na Faixa 12</v>
      </c>
    </row>
    <row r="808" spans="1:16" ht="26.25" thickBot="1">
      <c r="A808" s="68">
        <v>13</v>
      </c>
      <c r="B808" s="69" t="s">
        <v>13</v>
      </c>
      <c r="C808" s="70"/>
      <c r="D808" s="70"/>
      <c r="E808" s="70"/>
      <c r="F808" s="70"/>
      <c r="G808" s="71">
        <f t="shared" si="231"/>
        <v>0</v>
      </c>
      <c r="H808" s="75">
        <f>SUM(G796:G808)</f>
        <v>0</v>
      </c>
      <c r="I808" s="51" t="str">
        <f t="shared" si="230"/>
        <v/>
      </c>
      <c r="J808" s="4"/>
      <c r="K808" s="40" t="str">
        <f t="shared" si="232"/>
        <v>Lançar Preço Coluna (A) Faixa 1</v>
      </c>
      <c r="L808" s="40" t="str">
        <f t="shared" si="233"/>
        <v>Lançar Preço Coluna (B) Faixa 1</v>
      </c>
      <c r="M808" s="40" t="str">
        <f t="shared" si="234"/>
        <v>Lançar Preço Coluna (C) Faixa 1</v>
      </c>
      <c r="N808" s="40" t="str">
        <f t="shared" si="235"/>
        <v>Lançar Preço Coluna (D) Faixa 1</v>
      </c>
      <c r="O808" s="39"/>
      <c r="P808" s="36" t="str">
        <f>IF(F808&lt;&gt;"",IF(I808=TRUE,"Preços OK na Faixa 13","ERRO Preços na Faixa 13"),"Lançar Preços na Faixa 13")</f>
        <v>Lançar Preços na Faixa 13</v>
      </c>
    </row>
    <row r="809" spans="1:16" ht="21.75" customHeight="1" thickBot="1">
      <c r="A809" s="6"/>
      <c r="B809" s="4"/>
      <c r="C809" s="4"/>
      <c r="D809" s="4"/>
      <c r="E809" s="4"/>
      <c r="F809" s="4"/>
      <c r="G809" s="4"/>
      <c r="H809" s="74"/>
      <c r="L809" s="1"/>
    </row>
    <row r="810" spans="1:16" s="63" customFormat="1" ht="30.75" customHeight="1" thickBot="1">
      <c r="A810" s="160" t="s">
        <v>73</v>
      </c>
      <c r="B810" s="161"/>
      <c r="C810" s="161"/>
      <c r="D810" s="161"/>
      <c r="E810" s="162"/>
      <c r="F810" s="162"/>
      <c r="G810" s="163"/>
      <c r="H810" s="58"/>
      <c r="I810" s="62"/>
      <c r="J810" s="64"/>
      <c r="K810" s="145" t="s">
        <v>50</v>
      </c>
      <c r="L810" s="145"/>
      <c r="M810" s="145"/>
      <c r="N810" s="145"/>
      <c r="O810" s="61"/>
      <c r="P810" s="147" t="s">
        <v>51</v>
      </c>
    </row>
    <row r="811" spans="1:16" ht="63.95" customHeight="1" thickBot="1">
      <c r="A811" s="156" t="s">
        <v>116</v>
      </c>
      <c r="B811" s="157"/>
      <c r="C811" s="157"/>
      <c r="D811" s="157"/>
      <c r="E811" s="157"/>
      <c r="F811" s="157"/>
      <c r="G811" s="158"/>
      <c r="H811" s="53"/>
      <c r="K811" s="145"/>
      <c r="L811" s="145"/>
      <c r="M811" s="145"/>
      <c r="N811" s="145"/>
      <c r="O811" s="18"/>
      <c r="P811" s="147"/>
    </row>
    <row r="812" spans="1:16" ht="13.5" customHeight="1" thickBot="1">
      <c r="A812" s="127" t="s">
        <v>37</v>
      </c>
      <c r="B812" s="127" t="s">
        <v>36</v>
      </c>
      <c r="C812" s="130" t="s">
        <v>45</v>
      </c>
      <c r="D812" s="131"/>
      <c r="E812" s="131"/>
      <c r="F812" s="132"/>
      <c r="G812" s="133" t="s">
        <v>89</v>
      </c>
      <c r="H812" s="54"/>
      <c r="K812" s="145"/>
      <c r="L812" s="145"/>
      <c r="M812" s="145"/>
      <c r="N812" s="145"/>
      <c r="O812" s="18"/>
      <c r="P812" s="147"/>
    </row>
    <row r="813" spans="1:16" ht="13.5" thickBot="1">
      <c r="A813" s="128"/>
      <c r="B813" s="128"/>
      <c r="C813" s="21" t="s">
        <v>41</v>
      </c>
      <c r="D813" s="20" t="s">
        <v>42</v>
      </c>
      <c r="E813" s="20" t="s">
        <v>43</v>
      </c>
      <c r="F813" s="20" t="s">
        <v>44</v>
      </c>
      <c r="G813" s="134"/>
      <c r="H813" s="54"/>
      <c r="K813" s="145"/>
      <c r="L813" s="145"/>
      <c r="M813" s="145"/>
      <c r="N813" s="145"/>
      <c r="O813" s="18"/>
      <c r="P813" s="147"/>
    </row>
    <row r="814" spans="1:16" ht="41.25" thickBot="1">
      <c r="A814" s="129"/>
      <c r="B814" s="129"/>
      <c r="C814" s="43" t="s">
        <v>87</v>
      </c>
      <c r="D814" s="44" t="s">
        <v>47</v>
      </c>
      <c r="E814" s="44" t="s">
        <v>88</v>
      </c>
      <c r="F814" s="44" t="s">
        <v>49</v>
      </c>
      <c r="G814" s="135"/>
      <c r="H814" s="54"/>
      <c r="K814" s="146"/>
      <c r="L814" s="146"/>
      <c r="M814" s="146"/>
      <c r="N814" s="146"/>
      <c r="O814" s="32"/>
      <c r="P814" s="148"/>
    </row>
    <row r="815" spans="1:16" ht="25.5">
      <c r="A815" s="8">
        <v>1</v>
      </c>
      <c r="B815" s="9" t="s">
        <v>1</v>
      </c>
      <c r="C815" s="19"/>
      <c r="D815" s="19"/>
      <c r="E815" s="19"/>
      <c r="F815" s="19"/>
      <c r="G815" s="10">
        <f>SUM(C815:D815)</f>
        <v>0</v>
      </c>
      <c r="H815" s="75"/>
      <c r="I815" s="51" t="str">
        <f t="shared" ref="I815:I827" si="236">IF(C815&lt;&gt;0,AND(D815&lt;C815,E815&lt;D815,F815&lt;E815),"")</f>
        <v/>
      </c>
      <c r="J815" s="4"/>
      <c r="K815" s="40" t="str">
        <f>IF(C815&lt;&gt;0,IF(AND(C815&lt;C796),"Preço Ok Coluna (A) Faixa 1","ERRO Preço Coluna (A) Faixa 1"),"Lançar Preço Coluna (A) Faixa 1")</f>
        <v>Lançar Preço Coluna (A) Faixa 1</v>
      </c>
      <c r="L815" s="40" t="str">
        <f>IF(D815&lt;&gt;0,IF(AND(D815&lt;D796),"Preço Ok Coluna (B) Faixa 1","ERRO Preço Coluna (B) Faixa 1"),"Lançar Preço Coluna (B) Faixa 1")</f>
        <v>Lançar Preço Coluna (B) Faixa 1</v>
      </c>
      <c r="M815" s="40" t="str">
        <f>IF(E815&lt;&gt;0,IF(AND(E815&lt;E796),"Preço Ok Coluna (C) Faixa 1","ERRO Preço Coluna (C) Faixa 1"),"Lançar Preço Coluna (C) Faixa 1")</f>
        <v>Lançar Preço Coluna (C) Faixa 1</v>
      </c>
      <c r="N815" s="40" t="str">
        <f>IF(F815&lt;&gt;0,IF(AND(F815&lt;F796),"Preço Ok Coluna (D) Faixa 1","ERRO Preço Coluna (D) Faixa 1"),"Lançar Preço Coluna (D) Faixa 1")</f>
        <v>Lançar Preço Coluna (D) Faixa 1</v>
      </c>
      <c r="O815" s="40"/>
      <c r="P815" s="31" t="str">
        <f>IF(F815&lt;&gt;"",IF(I815=TRUE,"Preços OK na Faixa 1","ERRO Preços na Faixa 1"),"Lançar Preços na Faixa 1")</f>
        <v>Lançar Preços na Faixa 1</v>
      </c>
    </row>
    <row r="816" spans="1:16" ht="25.5">
      <c r="A816" s="11">
        <v>2</v>
      </c>
      <c r="B816" s="12" t="s">
        <v>2</v>
      </c>
      <c r="C816" s="19"/>
      <c r="D816" s="19"/>
      <c r="E816" s="19"/>
      <c r="F816" s="19"/>
      <c r="G816" s="10">
        <f t="shared" ref="G816:G827" si="237">SUM(C816:D816)</f>
        <v>0</v>
      </c>
      <c r="H816" s="75"/>
      <c r="I816" s="51" t="str">
        <f t="shared" si="236"/>
        <v/>
      </c>
      <c r="J816" s="4"/>
      <c r="K816" s="40" t="str">
        <f>IF(C816&lt;&gt;0,IF(AND(C816&lt;C797),"Preço Ok Coluna (A) Faixa 1","ERRO Preço Coluna (A) Faixa 1"),"Lançar Preço Coluna (A) Faixa 1")</f>
        <v>Lançar Preço Coluna (A) Faixa 1</v>
      </c>
      <c r="L816" s="40" t="str">
        <f>IF(D816&lt;&gt;0,IF(AND(D816&lt;D797),"Preço Ok Coluna (B) Faixa 1","ERRO Preço Coluna (B) Faixa 1"),"Lançar Preço Coluna (B) Faixa 1")</f>
        <v>Lançar Preço Coluna (B) Faixa 1</v>
      </c>
      <c r="M816" s="40" t="str">
        <f>IF(E816&lt;&gt;0,IF(AND(E816&lt;E797),"Preço Ok Coluna (C) Faixa 1","ERRO Preço Coluna (C) Faixa 1"),"Lançar Preço Coluna (C) Faixa 1")</f>
        <v>Lançar Preço Coluna (C) Faixa 1</v>
      </c>
      <c r="N816" s="40" t="str">
        <f>IF(F816&lt;&gt;0,IF(AND(F816&lt;F797),"Preço Ok Coluna (D) Faixa 1","ERRO Preço Coluna (D) Faixa 1"),"Lançar Preço Coluna (D) Faixa 1")</f>
        <v>Lançar Preço Coluna (D) Faixa 1</v>
      </c>
      <c r="O816" s="33"/>
      <c r="P816" s="31" t="str">
        <f>IF(F816&lt;&gt;"",IF(I816=TRUE,"Preços OK na Faixa 2","ERRO Preços na Faixa 2"),"Lançar Preços na Faixa 2")</f>
        <v>Lançar Preços na Faixa 2</v>
      </c>
    </row>
    <row r="817" spans="1:16" ht="25.5">
      <c r="A817" s="11">
        <v>3</v>
      </c>
      <c r="B817" s="12" t="s">
        <v>3</v>
      </c>
      <c r="C817" s="19"/>
      <c r="D817" s="19"/>
      <c r="E817" s="19"/>
      <c r="F817" s="19"/>
      <c r="G817" s="10">
        <f t="shared" si="237"/>
        <v>0</v>
      </c>
      <c r="H817" s="75"/>
      <c r="I817" s="51" t="str">
        <f t="shared" si="236"/>
        <v/>
      </c>
      <c r="J817" s="4"/>
      <c r="K817" s="40" t="str">
        <f t="shared" ref="K817:K827" si="238">IF(C817&lt;&gt;0,IF(AND(C817&lt;C798),"Preço Ok Coluna (A) Faixa 1","ERRO Preço Coluna (A) Faixa 1"),"Lançar Preço Coluna (A) Faixa 1")</f>
        <v>Lançar Preço Coluna (A) Faixa 1</v>
      </c>
      <c r="L817" s="40" t="str">
        <f t="shared" ref="L817:L827" si="239">IF(D817&lt;&gt;0,IF(AND(D817&lt;D798),"Preço Ok Coluna (B) Faixa 1","ERRO Preço Coluna (B) Faixa 1"),"Lançar Preço Coluna (B) Faixa 1")</f>
        <v>Lançar Preço Coluna (B) Faixa 1</v>
      </c>
      <c r="M817" s="40" t="str">
        <f t="shared" ref="M817:M827" si="240">IF(E817&lt;&gt;0,IF(AND(E817&lt;E798),"Preço Ok Coluna (C) Faixa 1","ERRO Preço Coluna (C) Faixa 1"),"Lançar Preço Coluna (C) Faixa 1")</f>
        <v>Lançar Preço Coluna (C) Faixa 1</v>
      </c>
      <c r="N817" s="40" t="str">
        <f t="shared" ref="N817:N827" si="241">IF(F817&lt;&gt;0,IF(AND(F817&lt;F798),"Preço Ok Coluna (D) Faixa 1","ERRO Preço Coluna (D) Faixa 1"),"Lançar Preço Coluna (D) Faixa 1")</f>
        <v>Lançar Preço Coluna (D) Faixa 1</v>
      </c>
      <c r="O817" s="33"/>
      <c r="P817" s="31" t="str">
        <f>IF(F817&lt;&gt;"",IF(I817=TRUE,"Preços OK na Faixa 3","ERRO Preços na Faixa 3"),"Lançar Preços na Faixa 3")</f>
        <v>Lançar Preços na Faixa 3</v>
      </c>
    </row>
    <row r="818" spans="1:16" ht="25.5">
      <c r="A818" s="11">
        <v>4</v>
      </c>
      <c r="B818" s="12" t="s">
        <v>4</v>
      </c>
      <c r="C818" s="19"/>
      <c r="D818" s="19"/>
      <c r="E818" s="19"/>
      <c r="F818" s="19"/>
      <c r="G818" s="10">
        <f t="shared" si="237"/>
        <v>0</v>
      </c>
      <c r="H818" s="75"/>
      <c r="I818" s="51" t="str">
        <f t="shared" si="236"/>
        <v/>
      </c>
      <c r="J818" s="4"/>
      <c r="K818" s="40" t="str">
        <f t="shared" si="238"/>
        <v>Lançar Preço Coluna (A) Faixa 1</v>
      </c>
      <c r="L818" s="40" t="str">
        <f t="shared" si="239"/>
        <v>Lançar Preço Coluna (B) Faixa 1</v>
      </c>
      <c r="M818" s="40" t="str">
        <f t="shared" si="240"/>
        <v>Lançar Preço Coluna (C) Faixa 1</v>
      </c>
      <c r="N818" s="40" t="str">
        <f t="shared" si="241"/>
        <v>Lançar Preço Coluna (D) Faixa 1</v>
      </c>
      <c r="O818" s="33"/>
      <c r="P818" s="31" t="str">
        <f>IF(F818&lt;&gt;"",IF(I818=TRUE,"Preços OK na Faixa 4","ERRO Preços na Faixa 4"),"Lançar Preços na Faixa 4")</f>
        <v>Lançar Preços na Faixa 4</v>
      </c>
    </row>
    <row r="819" spans="1:16" ht="25.5">
      <c r="A819" s="11">
        <v>5</v>
      </c>
      <c r="B819" s="12" t="s">
        <v>5</v>
      </c>
      <c r="C819" s="19"/>
      <c r="D819" s="19"/>
      <c r="E819" s="19"/>
      <c r="F819" s="19"/>
      <c r="G819" s="10">
        <f t="shared" si="237"/>
        <v>0</v>
      </c>
      <c r="H819" s="75"/>
      <c r="I819" s="51" t="str">
        <f t="shared" si="236"/>
        <v/>
      </c>
      <c r="J819" s="4"/>
      <c r="K819" s="40" t="str">
        <f t="shared" si="238"/>
        <v>Lançar Preço Coluna (A) Faixa 1</v>
      </c>
      <c r="L819" s="40" t="str">
        <f t="shared" si="239"/>
        <v>Lançar Preço Coluna (B) Faixa 1</v>
      </c>
      <c r="M819" s="40" t="str">
        <f t="shared" si="240"/>
        <v>Lançar Preço Coluna (C) Faixa 1</v>
      </c>
      <c r="N819" s="40" t="str">
        <f t="shared" si="241"/>
        <v>Lançar Preço Coluna (D) Faixa 1</v>
      </c>
      <c r="O819" s="33"/>
      <c r="P819" s="31" t="str">
        <f>IF(F819&lt;&gt;"",IF(I819=TRUE,"Preços OK na Faixa 5","ERRO Preços na Faixa 5"),"Lançar Preços na Faixa 5")</f>
        <v>Lançar Preços na Faixa 5</v>
      </c>
    </row>
    <row r="820" spans="1:16" ht="25.5">
      <c r="A820" s="11">
        <v>6</v>
      </c>
      <c r="B820" s="12" t="s">
        <v>6</v>
      </c>
      <c r="C820" s="19"/>
      <c r="D820" s="19"/>
      <c r="E820" s="19"/>
      <c r="F820" s="19"/>
      <c r="G820" s="10">
        <f t="shared" si="237"/>
        <v>0</v>
      </c>
      <c r="H820" s="75"/>
      <c r="I820" s="51" t="str">
        <f t="shared" si="236"/>
        <v/>
      </c>
      <c r="J820" s="4"/>
      <c r="K820" s="40" t="str">
        <f t="shared" si="238"/>
        <v>Lançar Preço Coluna (A) Faixa 1</v>
      </c>
      <c r="L820" s="40" t="str">
        <f t="shared" si="239"/>
        <v>Lançar Preço Coluna (B) Faixa 1</v>
      </c>
      <c r="M820" s="40" t="str">
        <f t="shared" si="240"/>
        <v>Lançar Preço Coluna (C) Faixa 1</v>
      </c>
      <c r="N820" s="40" t="str">
        <f t="shared" si="241"/>
        <v>Lançar Preço Coluna (D) Faixa 1</v>
      </c>
      <c r="O820" s="33"/>
      <c r="P820" s="31" t="str">
        <f>IF(F820&lt;&gt;"",IF(I820=TRUE,"Preços OK na Faixa 6","ERRO Preços na Faixa 6"),"Lançar Preços na Faixa 6")</f>
        <v>Lançar Preços na Faixa 6</v>
      </c>
    </row>
    <row r="821" spans="1:16" ht="25.5">
      <c r="A821" s="11">
        <v>7</v>
      </c>
      <c r="B821" s="12" t="s">
        <v>7</v>
      </c>
      <c r="C821" s="19"/>
      <c r="D821" s="19"/>
      <c r="E821" s="19"/>
      <c r="F821" s="19"/>
      <c r="G821" s="10">
        <f t="shared" si="237"/>
        <v>0</v>
      </c>
      <c r="H821" s="75"/>
      <c r="I821" s="51" t="str">
        <f t="shared" si="236"/>
        <v/>
      </c>
      <c r="J821" s="4"/>
      <c r="K821" s="40" t="str">
        <f t="shared" si="238"/>
        <v>Lançar Preço Coluna (A) Faixa 1</v>
      </c>
      <c r="L821" s="40" t="str">
        <f t="shared" si="239"/>
        <v>Lançar Preço Coluna (B) Faixa 1</v>
      </c>
      <c r="M821" s="40" t="str">
        <f t="shared" si="240"/>
        <v>Lançar Preço Coluna (C) Faixa 1</v>
      </c>
      <c r="N821" s="40" t="str">
        <f t="shared" si="241"/>
        <v>Lançar Preço Coluna (D) Faixa 1</v>
      </c>
      <c r="O821" s="33"/>
      <c r="P821" s="31" t="str">
        <f>IF(F821&lt;&gt;"",IF(I821=TRUE,"Preços OK na Faixa 7","ERRO Preços na Faixa 7"),"Lançar Preços na Faixa 7")</f>
        <v>Lançar Preços na Faixa 7</v>
      </c>
    </row>
    <row r="822" spans="1:16" ht="25.5">
      <c r="A822" s="11">
        <v>8</v>
      </c>
      <c r="B822" s="12" t="s">
        <v>8</v>
      </c>
      <c r="C822" s="19"/>
      <c r="D822" s="19"/>
      <c r="E822" s="19"/>
      <c r="F822" s="19"/>
      <c r="G822" s="10">
        <f t="shared" si="237"/>
        <v>0</v>
      </c>
      <c r="H822" s="75"/>
      <c r="I822" s="51" t="str">
        <f t="shared" si="236"/>
        <v/>
      </c>
      <c r="J822" s="4"/>
      <c r="K822" s="40" t="str">
        <f t="shared" si="238"/>
        <v>Lançar Preço Coluna (A) Faixa 1</v>
      </c>
      <c r="L822" s="40" t="str">
        <f t="shared" si="239"/>
        <v>Lançar Preço Coluna (B) Faixa 1</v>
      </c>
      <c r="M822" s="40" t="str">
        <f t="shared" si="240"/>
        <v>Lançar Preço Coluna (C) Faixa 1</v>
      </c>
      <c r="N822" s="40" t="str">
        <f t="shared" si="241"/>
        <v>Lançar Preço Coluna (D) Faixa 1</v>
      </c>
      <c r="O822" s="33"/>
      <c r="P822" s="31" t="str">
        <f>IF(F822&lt;&gt;"",IF(I822=TRUE,"Preços OK na Faixa 8","ERRO Preços na Faixa 8"),"Lançar Preços na Faixa 8")</f>
        <v>Lançar Preços na Faixa 8</v>
      </c>
    </row>
    <row r="823" spans="1:16" ht="25.5">
      <c r="A823" s="11">
        <v>9</v>
      </c>
      <c r="B823" s="12" t="s">
        <v>9</v>
      </c>
      <c r="C823" s="19"/>
      <c r="D823" s="19"/>
      <c r="E823" s="19"/>
      <c r="F823" s="19"/>
      <c r="G823" s="10">
        <f t="shared" si="237"/>
        <v>0</v>
      </c>
      <c r="H823" s="75"/>
      <c r="I823" s="51" t="str">
        <f t="shared" si="236"/>
        <v/>
      </c>
      <c r="J823" s="4"/>
      <c r="K823" s="40" t="str">
        <f t="shared" si="238"/>
        <v>Lançar Preço Coluna (A) Faixa 1</v>
      </c>
      <c r="L823" s="40" t="str">
        <f t="shared" si="239"/>
        <v>Lançar Preço Coluna (B) Faixa 1</v>
      </c>
      <c r="M823" s="40" t="str">
        <f t="shared" si="240"/>
        <v>Lançar Preço Coluna (C) Faixa 1</v>
      </c>
      <c r="N823" s="40" t="str">
        <f t="shared" si="241"/>
        <v>Lançar Preço Coluna (D) Faixa 1</v>
      </c>
      <c r="O823" s="33"/>
      <c r="P823" s="31" t="str">
        <f>IF(F823&lt;&gt;"",IF(I823=TRUE,"Preços OK na Faixa 9","ERRO Preços na Faixa 9"),"Lançar Preços na Faixa 9")</f>
        <v>Lançar Preços na Faixa 9</v>
      </c>
    </row>
    <row r="824" spans="1:16" ht="25.5">
      <c r="A824" s="11">
        <v>10</v>
      </c>
      <c r="B824" s="12" t="s">
        <v>10</v>
      </c>
      <c r="C824" s="19"/>
      <c r="D824" s="19"/>
      <c r="E824" s="19"/>
      <c r="F824" s="19"/>
      <c r="G824" s="10">
        <f t="shared" si="237"/>
        <v>0</v>
      </c>
      <c r="H824" s="75"/>
      <c r="I824" s="51" t="str">
        <f t="shared" si="236"/>
        <v/>
      </c>
      <c r="J824" s="4"/>
      <c r="K824" s="40" t="str">
        <f t="shared" si="238"/>
        <v>Lançar Preço Coluna (A) Faixa 1</v>
      </c>
      <c r="L824" s="40" t="str">
        <f t="shared" si="239"/>
        <v>Lançar Preço Coluna (B) Faixa 1</v>
      </c>
      <c r="M824" s="40" t="str">
        <f t="shared" si="240"/>
        <v>Lançar Preço Coluna (C) Faixa 1</v>
      </c>
      <c r="N824" s="40" t="str">
        <f t="shared" si="241"/>
        <v>Lançar Preço Coluna (D) Faixa 1</v>
      </c>
      <c r="O824" s="33"/>
      <c r="P824" s="31" t="str">
        <f>IF(F824&lt;&gt;"",IF(I824=TRUE,"Preços OK na Faixa 10","ERRO Preços na Faixa 10"),"Lançar Preços na Faixa 10")</f>
        <v>Lançar Preços na Faixa 10</v>
      </c>
    </row>
    <row r="825" spans="1:16" ht="25.5">
      <c r="A825" s="11">
        <v>11</v>
      </c>
      <c r="B825" s="12" t="s">
        <v>11</v>
      </c>
      <c r="C825" s="19"/>
      <c r="D825" s="19"/>
      <c r="E825" s="19"/>
      <c r="F825" s="19"/>
      <c r="G825" s="10">
        <f t="shared" si="237"/>
        <v>0</v>
      </c>
      <c r="H825" s="75"/>
      <c r="I825" s="51" t="str">
        <f t="shared" si="236"/>
        <v/>
      </c>
      <c r="J825" s="4"/>
      <c r="K825" s="40" t="str">
        <f t="shared" si="238"/>
        <v>Lançar Preço Coluna (A) Faixa 1</v>
      </c>
      <c r="L825" s="40" t="str">
        <f t="shared" si="239"/>
        <v>Lançar Preço Coluna (B) Faixa 1</v>
      </c>
      <c r="M825" s="40" t="str">
        <f t="shared" si="240"/>
        <v>Lançar Preço Coluna (C) Faixa 1</v>
      </c>
      <c r="N825" s="40" t="str">
        <f t="shared" si="241"/>
        <v>Lançar Preço Coluna (D) Faixa 1</v>
      </c>
      <c r="O825" s="33"/>
      <c r="P825" s="31" t="str">
        <f>IF(F825&lt;&gt;"",IF(I825=TRUE,"Preços OK na Faixa 11","ERRO Preços na Faixa 11"),"Lançar Preços na Faixa 11")</f>
        <v>Lançar Preços na Faixa 11</v>
      </c>
    </row>
    <row r="826" spans="1:16" ht="25.5">
      <c r="A826" s="11">
        <v>12</v>
      </c>
      <c r="B826" s="12" t="s">
        <v>12</v>
      </c>
      <c r="C826" s="19"/>
      <c r="D826" s="19"/>
      <c r="E826" s="19"/>
      <c r="F826" s="19"/>
      <c r="G826" s="10">
        <f t="shared" si="237"/>
        <v>0</v>
      </c>
      <c r="H826" s="75"/>
      <c r="I826" s="51" t="str">
        <f t="shared" si="236"/>
        <v/>
      </c>
      <c r="J826" s="4"/>
      <c r="K826" s="40" t="str">
        <f t="shared" si="238"/>
        <v>Lançar Preço Coluna (A) Faixa 1</v>
      </c>
      <c r="L826" s="40" t="str">
        <f t="shared" si="239"/>
        <v>Lançar Preço Coluna (B) Faixa 1</v>
      </c>
      <c r="M826" s="40" t="str">
        <f t="shared" si="240"/>
        <v>Lançar Preço Coluna (C) Faixa 1</v>
      </c>
      <c r="N826" s="40" t="str">
        <f t="shared" si="241"/>
        <v>Lançar Preço Coluna (D) Faixa 1</v>
      </c>
      <c r="O826" s="33"/>
      <c r="P826" s="36" t="str">
        <f>IF(F826&lt;&gt;"",IF(I826=TRUE,"Preços OK na Faixa 12","ERRO Preços na Faixa 12"),"Lançar Preços na Faixa 12")</f>
        <v>Lançar Preços na Faixa 12</v>
      </c>
    </row>
    <row r="827" spans="1:16" ht="26.25" thickBot="1">
      <c r="A827" s="46">
        <v>13</v>
      </c>
      <c r="B827" s="47" t="s">
        <v>13</v>
      </c>
      <c r="C827" s="48"/>
      <c r="D827" s="48"/>
      <c r="E827" s="48"/>
      <c r="F827" s="48"/>
      <c r="G827" s="49">
        <f t="shared" si="237"/>
        <v>0</v>
      </c>
      <c r="H827" s="75">
        <f>SUM(G815:G827)</f>
        <v>0</v>
      </c>
      <c r="I827" s="51" t="str">
        <f t="shared" si="236"/>
        <v/>
      </c>
      <c r="J827" s="4"/>
      <c r="K827" s="40" t="str">
        <f t="shared" si="238"/>
        <v>Lançar Preço Coluna (A) Faixa 1</v>
      </c>
      <c r="L827" s="40" t="str">
        <f t="shared" si="239"/>
        <v>Lançar Preço Coluna (B) Faixa 1</v>
      </c>
      <c r="M827" s="40" t="str">
        <f t="shared" si="240"/>
        <v>Lançar Preço Coluna (C) Faixa 1</v>
      </c>
      <c r="N827" s="40" t="str">
        <f t="shared" si="241"/>
        <v>Lançar Preço Coluna (D) Faixa 1</v>
      </c>
      <c r="O827" s="39"/>
      <c r="P827" s="36" t="str">
        <f>IF(F827&lt;&gt;"",IF(I827=TRUE,"Preços OK na Faixa 13","ERRO Preços na Faixa 13"),"Lançar Preços na Faixa 13")</f>
        <v>Lançar Preços na Faixa 13</v>
      </c>
    </row>
    <row r="828" spans="1:16" ht="21.75" customHeight="1" thickBot="1">
      <c r="A828" s="6"/>
      <c r="B828" s="4"/>
      <c r="C828" s="4"/>
      <c r="D828" s="4"/>
      <c r="E828" s="4"/>
      <c r="F828" s="4"/>
      <c r="G828" s="4"/>
      <c r="H828" s="74"/>
      <c r="L828" s="1"/>
    </row>
    <row r="829" spans="1:16" s="63" customFormat="1" ht="30.75" customHeight="1" thickBot="1">
      <c r="A829" s="160" t="s">
        <v>74</v>
      </c>
      <c r="B829" s="161"/>
      <c r="C829" s="161"/>
      <c r="D829" s="161"/>
      <c r="E829" s="162"/>
      <c r="F829" s="162"/>
      <c r="G829" s="163"/>
      <c r="H829" s="58"/>
      <c r="I829" s="62"/>
      <c r="J829" s="64"/>
      <c r="K829" s="145" t="s">
        <v>50</v>
      </c>
      <c r="L829" s="145"/>
      <c r="M829" s="145"/>
      <c r="N829" s="145"/>
      <c r="O829" s="61"/>
      <c r="P829" s="147" t="s">
        <v>51</v>
      </c>
    </row>
    <row r="830" spans="1:16" ht="56.1" customHeight="1" thickBot="1">
      <c r="A830" s="156" t="s">
        <v>117</v>
      </c>
      <c r="B830" s="157"/>
      <c r="C830" s="157"/>
      <c r="D830" s="157"/>
      <c r="E830" s="157"/>
      <c r="F830" s="157"/>
      <c r="G830" s="158"/>
      <c r="H830" s="53"/>
      <c r="K830" s="145"/>
      <c r="L830" s="145"/>
      <c r="M830" s="145"/>
      <c r="N830" s="145"/>
      <c r="O830" s="18"/>
      <c r="P830" s="147"/>
    </row>
    <row r="831" spans="1:16" ht="13.5" customHeight="1" thickBot="1">
      <c r="A831" s="127" t="s">
        <v>37</v>
      </c>
      <c r="B831" s="127" t="s">
        <v>36</v>
      </c>
      <c r="C831" s="130" t="s">
        <v>45</v>
      </c>
      <c r="D831" s="131"/>
      <c r="E831" s="131"/>
      <c r="F831" s="132"/>
      <c r="G831" s="133" t="s">
        <v>89</v>
      </c>
      <c r="H831" s="54"/>
      <c r="K831" s="145"/>
      <c r="L831" s="145"/>
      <c r="M831" s="145"/>
      <c r="N831" s="145"/>
      <c r="O831" s="18"/>
      <c r="P831" s="147"/>
    </row>
    <row r="832" spans="1:16" ht="13.5" thickBot="1">
      <c r="A832" s="128"/>
      <c r="B832" s="128"/>
      <c r="C832" s="21" t="s">
        <v>41</v>
      </c>
      <c r="D832" s="20" t="s">
        <v>42</v>
      </c>
      <c r="E832" s="20" t="s">
        <v>43</v>
      </c>
      <c r="F832" s="20" t="s">
        <v>44</v>
      </c>
      <c r="G832" s="134"/>
      <c r="H832" s="54"/>
      <c r="K832" s="145"/>
      <c r="L832" s="145"/>
      <c r="M832" s="145"/>
      <c r="N832" s="145"/>
      <c r="O832" s="18"/>
      <c r="P832" s="147"/>
    </row>
    <row r="833" spans="1:16" ht="41.25" thickBot="1">
      <c r="A833" s="129"/>
      <c r="B833" s="129"/>
      <c r="C833" s="43" t="s">
        <v>87</v>
      </c>
      <c r="D833" s="44" t="s">
        <v>47</v>
      </c>
      <c r="E833" s="44" t="s">
        <v>88</v>
      </c>
      <c r="F833" s="44" t="s">
        <v>49</v>
      </c>
      <c r="G833" s="135"/>
      <c r="H833" s="54"/>
      <c r="K833" s="146"/>
      <c r="L833" s="146"/>
      <c r="M833" s="146"/>
      <c r="N833" s="146"/>
      <c r="O833" s="32"/>
      <c r="P833" s="148"/>
    </row>
    <row r="834" spans="1:16" ht="25.5">
      <c r="A834" s="8">
        <v>1</v>
      </c>
      <c r="B834" s="9" t="s">
        <v>1</v>
      </c>
      <c r="C834" s="19"/>
      <c r="D834" s="19"/>
      <c r="E834" s="19"/>
      <c r="F834" s="19"/>
      <c r="G834" s="10">
        <f>SUM(C834:D834)</f>
        <v>0</v>
      </c>
      <c r="H834" s="75"/>
      <c r="I834" s="51" t="str">
        <f t="shared" ref="I834:I846" si="242">IF(C834&lt;&gt;0,AND(D834&lt;C834,E834&lt;D834,F834&lt;E834),"")</f>
        <v/>
      </c>
      <c r="J834" s="4"/>
      <c r="K834" s="40" t="str">
        <f>IF(C834&lt;&gt;0,IF(AND(C834&lt;C815),"Preço Ok Coluna (A) Faixa 1","ERRO Preço Coluna (A) Faixa 1"),"Lançar Preço Coluna (A) Faixa 1")</f>
        <v>Lançar Preço Coluna (A) Faixa 1</v>
      </c>
      <c r="L834" s="40" t="str">
        <f>IF(D834&lt;&gt;0,IF(AND(D834&lt;D815),"Preço Ok Coluna (B) Faixa 1","ERRO Preço Coluna (B) Faixa 1"),"Lançar Preço Coluna (B) Faixa 1")</f>
        <v>Lançar Preço Coluna (B) Faixa 1</v>
      </c>
      <c r="M834" s="40" t="str">
        <f>IF(E834&lt;&gt;0,IF(AND(E834&lt;E815),"Preço Ok Coluna (C) Faixa 1","ERRO Preço Coluna (C) Faixa 1"),"Lançar Preço Coluna (C) Faixa 1")</f>
        <v>Lançar Preço Coluna (C) Faixa 1</v>
      </c>
      <c r="N834" s="40" t="str">
        <f>IF(F834&lt;&gt;0,IF(AND(F834&lt;F815),"Preço Ok Coluna (D) Faixa 1","ERRO Preço Coluna (D) Faixa 1"),"Lançar Preço Coluna (D) Faixa 1")</f>
        <v>Lançar Preço Coluna (D) Faixa 1</v>
      </c>
      <c r="O834" s="40"/>
      <c r="P834" s="31" t="str">
        <f>IF(F834&lt;&gt;"",IF(I834=TRUE,"Preços OK na Faixa 1","ERRO Preços na Faixa 1"),"Lançar Preços na Faixa 1")</f>
        <v>Lançar Preços na Faixa 1</v>
      </c>
    </row>
    <row r="835" spans="1:16" ht="25.5">
      <c r="A835" s="11">
        <v>2</v>
      </c>
      <c r="B835" s="12" t="s">
        <v>2</v>
      </c>
      <c r="C835" s="19"/>
      <c r="D835" s="19"/>
      <c r="E835" s="19"/>
      <c r="F835" s="19"/>
      <c r="G835" s="10">
        <f t="shared" ref="G835:G846" si="243">SUM(C835:D835)</f>
        <v>0</v>
      </c>
      <c r="H835" s="75"/>
      <c r="I835" s="51" t="str">
        <f t="shared" si="242"/>
        <v/>
      </c>
      <c r="J835" s="4"/>
      <c r="K835" s="40" t="str">
        <f>IF(C835&lt;&gt;0,IF(AND(C835&lt;C816),"Preço Ok Coluna (A) Faixa 1","ERRO Preço Coluna (A) Faixa 1"),"Lançar Preço Coluna (A) Faixa 1")</f>
        <v>Lançar Preço Coluna (A) Faixa 1</v>
      </c>
      <c r="L835" s="40" t="str">
        <f>IF(D835&lt;&gt;0,IF(AND(D835&lt;D816),"Preço Ok Coluna (B) Faixa 1","ERRO Preço Coluna (B) Faixa 1"),"Lançar Preço Coluna (B) Faixa 1")</f>
        <v>Lançar Preço Coluna (B) Faixa 1</v>
      </c>
      <c r="M835" s="40" t="str">
        <f>IF(E835&lt;&gt;0,IF(AND(E835&lt;E816),"Preço Ok Coluna (C) Faixa 1","ERRO Preço Coluna (C) Faixa 1"),"Lançar Preço Coluna (C) Faixa 1")</f>
        <v>Lançar Preço Coluna (C) Faixa 1</v>
      </c>
      <c r="N835" s="40" t="str">
        <f>IF(F835&lt;&gt;0,IF(AND(F835&lt;F816),"Preço Ok Coluna (D) Faixa 1","ERRO Preço Coluna (D) Faixa 1"),"Lançar Preço Coluna (D) Faixa 1")</f>
        <v>Lançar Preço Coluna (D) Faixa 1</v>
      </c>
      <c r="O835" s="33"/>
      <c r="P835" s="31" t="str">
        <f>IF(F835&lt;&gt;"",IF(I835=TRUE,"Preços OK na Faixa 2","ERRO Preços na Faixa 2"),"Lançar Preços na Faixa 2")</f>
        <v>Lançar Preços na Faixa 2</v>
      </c>
    </row>
    <row r="836" spans="1:16" ht="25.5">
      <c r="A836" s="11">
        <v>3</v>
      </c>
      <c r="B836" s="12" t="s">
        <v>3</v>
      </c>
      <c r="C836" s="19"/>
      <c r="D836" s="19"/>
      <c r="E836" s="19"/>
      <c r="F836" s="19"/>
      <c r="G836" s="10">
        <f t="shared" si="243"/>
        <v>0</v>
      </c>
      <c r="H836" s="75"/>
      <c r="I836" s="51" t="str">
        <f t="shared" si="242"/>
        <v/>
      </c>
      <c r="J836" s="4"/>
      <c r="K836" s="40" t="str">
        <f t="shared" ref="K836:K846" si="244">IF(C836&lt;&gt;0,IF(AND(C836&lt;C817),"Preço Ok Coluna (A) Faixa 1","ERRO Preço Coluna (A) Faixa 1"),"Lançar Preço Coluna (A) Faixa 1")</f>
        <v>Lançar Preço Coluna (A) Faixa 1</v>
      </c>
      <c r="L836" s="40" t="str">
        <f t="shared" ref="L836:L846" si="245">IF(D836&lt;&gt;0,IF(AND(D836&lt;D817),"Preço Ok Coluna (B) Faixa 1","ERRO Preço Coluna (B) Faixa 1"),"Lançar Preço Coluna (B) Faixa 1")</f>
        <v>Lançar Preço Coluna (B) Faixa 1</v>
      </c>
      <c r="M836" s="40" t="str">
        <f t="shared" ref="M836:M846" si="246">IF(E836&lt;&gt;0,IF(AND(E836&lt;E817),"Preço Ok Coluna (C) Faixa 1","ERRO Preço Coluna (C) Faixa 1"),"Lançar Preço Coluna (C) Faixa 1")</f>
        <v>Lançar Preço Coluna (C) Faixa 1</v>
      </c>
      <c r="N836" s="40" t="str">
        <f t="shared" ref="N836:N846" si="247">IF(F836&lt;&gt;0,IF(AND(F836&lt;F817),"Preço Ok Coluna (D) Faixa 1","ERRO Preço Coluna (D) Faixa 1"),"Lançar Preço Coluna (D) Faixa 1")</f>
        <v>Lançar Preço Coluna (D) Faixa 1</v>
      </c>
      <c r="O836" s="33"/>
      <c r="P836" s="31" t="str">
        <f>IF(F836&lt;&gt;"",IF(I836=TRUE,"Preços OK na Faixa 3","ERRO Preços na Faixa 3"),"Lançar Preços na Faixa 3")</f>
        <v>Lançar Preços na Faixa 3</v>
      </c>
    </row>
    <row r="837" spans="1:16" ht="25.5">
      <c r="A837" s="11">
        <v>4</v>
      </c>
      <c r="B837" s="12" t="s">
        <v>4</v>
      </c>
      <c r="C837" s="19"/>
      <c r="D837" s="19"/>
      <c r="E837" s="19"/>
      <c r="F837" s="19"/>
      <c r="G837" s="10">
        <f t="shared" si="243"/>
        <v>0</v>
      </c>
      <c r="H837" s="75"/>
      <c r="I837" s="51" t="str">
        <f t="shared" si="242"/>
        <v/>
      </c>
      <c r="J837" s="4"/>
      <c r="K837" s="40" t="str">
        <f t="shared" si="244"/>
        <v>Lançar Preço Coluna (A) Faixa 1</v>
      </c>
      <c r="L837" s="40" t="str">
        <f t="shared" si="245"/>
        <v>Lançar Preço Coluna (B) Faixa 1</v>
      </c>
      <c r="M837" s="40" t="str">
        <f t="shared" si="246"/>
        <v>Lançar Preço Coluna (C) Faixa 1</v>
      </c>
      <c r="N837" s="40" t="str">
        <f t="shared" si="247"/>
        <v>Lançar Preço Coluna (D) Faixa 1</v>
      </c>
      <c r="O837" s="33"/>
      <c r="P837" s="31" t="str">
        <f>IF(F837&lt;&gt;"",IF(I837=TRUE,"Preços OK na Faixa 4","ERRO Preços na Faixa 4"),"Lançar Preços na Faixa 4")</f>
        <v>Lançar Preços na Faixa 4</v>
      </c>
    </row>
    <row r="838" spans="1:16" ht="25.5">
      <c r="A838" s="11">
        <v>5</v>
      </c>
      <c r="B838" s="12" t="s">
        <v>5</v>
      </c>
      <c r="C838" s="19"/>
      <c r="D838" s="19"/>
      <c r="E838" s="19"/>
      <c r="F838" s="19"/>
      <c r="G838" s="10">
        <f t="shared" si="243"/>
        <v>0</v>
      </c>
      <c r="H838" s="75"/>
      <c r="I838" s="51" t="str">
        <f t="shared" si="242"/>
        <v/>
      </c>
      <c r="J838" s="4"/>
      <c r="K838" s="40" t="str">
        <f t="shared" si="244"/>
        <v>Lançar Preço Coluna (A) Faixa 1</v>
      </c>
      <c r="L838" s="40" t="str">
        <f t="shared" si="245"/>
        <v>Lançar Preço Coluna (B) Faixa 1</v>
      </c>
      <c r="M838" s="40" t="str">
        <f t="shared" si="246"/>
        <v>Lançar Preço Coluna (C) Faixa 1</v>
      </c>
      <c r="N838" s="40" t="str">
        <f t="shared" si="247"/>
        <v>Lançar Preço Coluna (D) Faixa 1</v>
      </c>
      <c r="O838" s="33"/>
      <c r="P838" s="31" t="str">
        <f>IF(F838&lt;&gt;"",IF(I838=TRUE,"Preços OK na Faixa 5","ERRO Preços na Faixa 5"),"Lançar Preços na Faixa 5")</f>
        <v>Lançar Preços na Faixa 5</v>
      </c>
    </row>
    <row r="839" spans="1:16" ht="25.5">
      <c r="A839" s="11">
        <v>6</v>
      </c>
      <c r="B839" s="12" t="s">
        <v>6</v>
      </c>
      <c r="C839" s="19"/>
      <c r="D839" s="19"/>
      <c r="E839" s="19"/>
      <c r="F839" s="19"/>
      <c r="G839" s="10">
        <f t="shared" si="243"/>
        <v>0</v>
      </c>
      <c r="H839" s="75"/>
      <c r="I839" s="51" t="str">
        <f t="shared" si="242"/>
        <v/>
      </c>
      <c r="J839" s="4"/>
      <c r="K839" s="40" t="str">
        <f t="shared" si="244"/>
        <v>Lançar Preço Coluna (A) Faixa 1</v>
      </c>
      <c r="L839" s="40" t="str">
        <f t="shared" si="245"/>
        <v>Lançar Preço Coluna (B) Faixa 1</v>
      </c>
      <c r="M839" s="40" t="str">
        <f t="shared" si="246"/>
        <v>Lançar Preço Coluna (C) Faixa 1</v>
      </c>
      <c r="N839" s="40" t="str">
        <f t="shared" si="247"/>
        <v>Lançar Preço Coluna (D) Faixa 1</v>
      </c>
      <c r="O839" s="33"/>
      <c r="P839" s="31" t="str">
        <f>IF(F839&lt;&gt;"",IF(I839=TRUE,"Preços OK na Faixa 6","ERRO Preços na Faixa 6"),"Lançar Preços na Faixa 6")</f>
        <v>Lançar Preços na Faixa 6</v>
      </c>
    </row>
    <row r="840" spans="1:16" ht="25.5">
      <c r="A840" s="11">
        <v>7</v>
      </c>
      <c r="B840" s="12" t="s">
        <v>7</v>
      </c>
      <c r="C840" s="19"/>
      <c r="D840" s="19"/>
      <c r="E840" s="19"/>
      <c r="F840" s="19"/>
      <c r="G840" s="10">
        <f t="shared" si="243"/>
        <v>0</v>
      </c>
      <c r="H840" s="75"/>
      <c r="I840" s="51" t="str">
        <f t="shared" si="242"/>
        <v/>
      </c>
      <c r="J840" s="4"/>
      <c r="K840" s="40" t="str">
        <f t="shared" si="244"/>
        <v>Lançar Preço Coluna (A) Faixa 1</v>
      </c>
      <c r="L840" s="40" t="str">
        <f t="shared" si="245"/>
        <v>Lançar Preço Coluna (B) Faixa 1</v>
      </c>
      <c r="M840" s="40" t="str">
        <f t="shared" si="246"/>
        <v>Lançar Preço Coluna (C) Faixa 1</v>
      </c>
      <c r="N840" s="40" t="str">
        <f t="shared" si="247"/>
        <v>Lançar Preço Coluna (D) Faixa 1</v>
      </c>
      <c r="O840" s="33"/>
      <c r="P840" s="31" t="str">
        <f>IF(F840&lt;&gt;"",IF(I840=TRUE,"Preços OK na Faixa 7","ERRO Preços na Faixa 7"),"Lançar Preços na Faixa 7")</f>
        <v>Lançar Preços na Faixa 7</v>
      </c>
    </row>
    <row r="841" spans="1:16" ht="25.5">
      <c r="A841" s="11">
        <v>8</v>
      </c>
      <c r="B841" s="12" t="s">
        <v>8</v>
      </c>
      <c r="C841" s="19"/>
      <c r="D841" s="19"/>
      <c r="E841" s="19"/>
      <c r="F841" s="19"/>
      <c r="G841" s="10">
        <f t="shared" si="243"/>
        <v>0</v>
      </c>
      <c r="H841" s="75"/>
      <c r="I841" s="51" t="str">
        <f t="shared" si="242"/>
        <v/>
      </c>
      <c r="J841" s="4"/>
      <c r="K841" s="40" t="str">
        <f t="shared" si="244"/>
        <v>Lançar Preço Coluna (A) Faixa 1</v>
      </c>
      <c r="L841" s="40" t="str">
        <f t="shared" si="245"/>
        <v>Lançar Preço Coluna (B) Faixa 1</v>
      </c>
      <c r="M841" s="40" t="str">
        <f t="shared" si="246"/>
        <v>Lançar Preço Coluna (C) Faixa 1</v>
      </c>
      <c r="N841" s="40" t="str">
        <f t="shared" si="247"/>
        <v>Lançar Preço Coluna (D) Faixa 1</v>
      </c>
      <c r="O841" s="33"/>
      <c r="P841" s="31" t="str">
        <f>IF(F841&lt;&gt;"",IF(I841=TRUE,"Preços OK na Faixa 8","ERRO Preços na Faixa 8"),"Lançar Preços na Faixa 8")</f>
        <v>Lançar Preços na Faixa 8</v>
      </c>
    </row>
    <row r="842" spans="1:16" ht="25.5">
      <c r="A842" s="11">
        <v>9</v>
      </c>
      <c r="B842" s="12" t="s">
        <v>9</v>
      </c>
      <c r="C842" s="19"/>
      <c r="D842" s="19"/>
      <c r="E842" s="19"/>
      <c r="F842" s="19"/>
      <c r="G842" s="10">
        <f t="shared" si="243"/>
        <v>0</v>
      </c>
      <c r="H842" s="75"/>
      <c r="I842" s="51" t="str">
        <f t="shared" si="242"/>
        <v/>
      </c>
      <c r="J842" s="4"/>
      <c r="K842" s="40" t="str">
        <f t="shared" si="244"/>
        <v>Lançar Preço Coluna (A) Faixa 1</v>
      </c>
      <c r="L842" s="40" t="str">
        <f t="shared" si="245"/>
        <v>Lançar Preço Coluna (B) Faixa 1</v>
      </c>
      <c r="M842" s="40" t="str">
        <f t="shared" si="246"/>
        <v>Lançar Preço Coluna (C) Faixa 1</v>
      </c>
      <c r="N842" s="40" t="str">
        <f t="shared" si="247"/>
        <v>Lançar Preço Coluna (D) Faixa 1</v>
      </c>
      <c r="O842" s="33"/>
      <c r="P842" s="31" t="str">
        <f>IF(F842&lt;&gt;"",IF(I842=TRUE,"Preços OK na Faixa 9","ERRO Preços na Faixa 9"),"Lançar Preços na Faixa 9")</f>
        <v>Lançar Preços na Faixa 9</v>
      </c>
    </row>
    <row r="843" spans="1:16" ht="25.5">
      <c r="A843" s="11">
        <v>10</v>
      </c>
      <c r="B843" s="12" t="s">
        <v>10</v>
      </c>
      <c r="C843" s="19"/>
      <c r="D843" s="19"/>
      <c r="E843" s="19"/>
      <c r="F843" s="19"/>
      <c r="G843" s="10">
        <f t="shared" si="243"/>
        <v>0</v>
      </c>
      <c r="H843" s="75"/>
      <c r="I843" s="51" t="str">
        <f t="shared" si="242"/>
        <v/>
      </c>
      <c r="J843" s="4"/>
      <c r="K843" s="40" t="str">
        <f t="shared" si="244"/>
        <v>Lançar Preço Coluna (A) Faixa 1</v>
      </c>
      <c r="L843" s="40" t="str">
        <f t="shared" si="245"/>
        <v>Lançar Preço Coluna (B) Faixa 1</v>
      </c>
      <c r="M843" s="40" t="str">
        <f t="shared" si="246"/>
        <v>Lançar Preço Coluna (C) Faixa 1</v>
      </c>
      <c r="N843" s="40" t="str">
        <f t="shared" si="247"/>
        <v>Lançar Preço Coluna (D) Faixa 1</v>
      </c>
      <c r="O843" s="33"/>
      <c r="P843" s="31" t="str">
        <f>IF(F843&lt;&gt;"",IF(I843=TRUE,"Preços OK na Faixa 10","ERRO Preços na Faixa 10"),"Lançar Preços na Faixa 10")</f>
        <v>Lançar Preços na Faixa 10</v>
      </c>
    </row>
    <row r="844" spans="1:16" ht="25.5">
      <c r="A844" s="11">
        <v>11</v>
      </c>
      <c r="B844" s="12" t="s">
        <v>11</v>
      </c>
      <c r="C844" s="19"/>
      <c r="D844" s="19"/>
      <c r="E844" s="19"/>
      <c r="F844" s="19"/>
      <c r="G844" s="10">
        <f t="shared" si="243"/>
        <v>0</v>
      </c>
      <c r="H844" s="75"/>
      <c r="I844" s="51" t="str">
        <f t="shared" si="242"/>
        <v/>
      </c>
      <c r="J844" s="4"/>
      <c r="K844" s="40" t="str">
        <f t="shared" si="244"/>
        <v>Lançar Preço Coluna (A) Faixa 1</v>
      </c>
      <c r="L844" s="40" t="str">
        <f t="shared" si="245"/>
        <v>Lançar Preço Coluna (B) Faixa 1</v>
      </c>
      <c r="M844" s="40" t="str">
        <f t="shared" si="246"/>
        <v>Lançar Preço Coluna (C) Faixa 1</v>
      </c>
      <c r="N844" s="40" t="str">
        <f t="shared" si="247"/>
        <v>Lançar Preço Coluna (D) Faixa 1</v>
      </c>
      <c r="O844" s="33"/>
      <c r="P844" s="31" t="str">
        <f>IF(F844&lt;&gt;"",IF(I844=TRUE,"Preços OK na Faixa 11","ERRO Preços na Faixa 11"),"Lançar Preços na Faixa 11")</f>
        <v>Lançar Preços na Faixa 11</v>
      </c>
    </row>
    <row r="845" spans="1:16" ht="25.5">
      <c r="A845" s="11">
        <v>12</v>
      </c>
      <c r="B845" s="12" t="s">
        <v>12</v>
      </c>
      <c r="C845" s="19"/>
      <c r="D845" s="19"/>
      <c r="E845" s="19"/>
      <c r="F845" s="19"/>
      <c r="G845" s="10">
        <f t="shared" si="243"/>
        <v>0</v>
      </c>
      <c r="H845" s="75"/>
      <c r="I845" s="51" t="str">
        <f t="shared" si="242"/>
        <v/>
      </c>
      <c r="J845" s="4"/>
      <c r="K845" s="40" t="str">
        <f t="shared" si="244"/>
        <v>Lançar Preço Coluna (A) Faixa 1</v>
      </c>
      <c r="L845" s="40" t="str">
        <f t="shared" si="245"/>
        <v>Lançar Preço Coluna (B) Faixa 1</v>
      </c>
      <c r="M845" s="40" t="str">
        <f t="shared" si="246"/>
        <v>Lançar Preço Coluna (C) Faixa 1</v>
      </c>
      <c r="N845" s="40" t="str">
        <f t="shared" si="247"/>
        <v>Lançar Preço Coluna (D) Faixa 1</v>
      </c>
      <c r="O845" s="33"/>
      <c r="P845" s="36" t="str">
        <f>IF(F845&lt;&gt;"",IF(I845=TRUE,"Preços OK na Faixa 12","ERRO Preços na Faixa 12"),"Lançar Preços na Faixa 12")</f>
        <v>Lançar Preços na Faixa 12</v>
      </c>
    </row>
    <row r="846" spans="1:16" ht="26.25" thickBot="1">
      <c r="A846" s="46">
        <v>13</v>
      </c>
      <c r="B846" s="47" t="s">
        <v>13</v>
      </c>
      <c r="C846" s="48"/>
      <c r="D846" s="48"/>
      <c r="E846" s="48"/>
      <c r="F846" s="48"/>
      <c r="G846" s="49">
        <f t="shared" si="243"/>
        <v>0</v>
      </c>
      <c r="H846" s="75">
        <f>SUM(G834:G846)</f>
        <v>0</v>
      </c>
      <c r="I846" s="51" t="str">
        <f t="shared" si="242"/>
        <v/>
      </c>
      <c r="J846" s="4"/>
      <c r="K846" s="40" t="str">
        <f t="shared" si="244"/>
        <v>Lançar Preço Coluna (A) Faixa 1</v>
      </c>
      <c r="L846" s="40" t="str">
        <f t="shared" si="245"/>
        <v>Lançar Preço Coluna (B) Faixa 1</v>
      </c>
      <c r="M846" s="40" t="str">
        <f t="shared" si="246"/>
        <v>Lançar Preço Coluna (C) Faixa 1</v>
      </c>
      <c r="N846" s="40" t="str">
        <f t="shared" si="247"/>
        <v>Lançar Preço Coluna (D) Faixa 1</v>
      </c>
      <c r="O846" s="39"/>
      <c r="P846" s="36" t="str">
        <f>IF(F846&lt;&gt;"",IF(I846=TRUE,"Preços OK na Faixa 13","ERRO Preços na Faixa 13"),"Lançar Preços na Faixa 13")</f>
        <v>Lançar Preços na Faixa 13</v>
      </c>
    </row>
    <row r="847" spans="1:16" ht="21.75" customHeight="1" thickBot="1">
      <c r="A847" s="6"/>
      <c r="B847" s="4"/>
      <c r="C847" s="4"/>
      <c r="D847" s="4"/>
      <c r="E847" s="4"/>
      <c r="F847" s="4"/>
      <c r="G847" s="4"/>
      <c r="H847" s="74"/>
      <c r="L847" s="1"/>
    </row>
    <row r="848" spans="1:16" s="63" customFormat="1" ht="30.75" customHeight="1" thickBot="1">
      <c r="A848" s="160" t="s">
        <v>75</v>
      </c>
      <c r="B848" s="161"/>
      <c r="C848" s="161"/>
      <c r="D848" s="161"/>
      <c r="E848" s="162"/>
      <c r="F848" s="162"/>
      <c r="G848" s="163"/>
      <c r="H848" s="58"/>
      <c r="I848" s="62"/>
      <c r="J848" s="64"/>
      <c r="K848" s="145" t="s">
        <v>50</v>
      </c>
      <c r="L848" s="145"/>
      <c r="M848" s="145"/>
      <c r="N848" s="145"/>
      <c r="O848" s="61"/>
      <c r="P848" s="147" t="s">
        <v>51</v>
      </c>
    </row>
    <row r="849" spans="1:16" ht="60.95" customHeight="1" thickBot="1">
      <c r="A849" s="156" t="s">
        <v>118</v>
      </c>
      <c r="B849" s="157"/>
      <c r="C849" s="157"/>
      <c r="D849" s="157"/>
      <c r="E849" s="157"/>
      <c r="F849" s="157"/>
      <c r="G849" s="158"/>
      <c r="H849" s="53"/>
      <c r="K849" s="145"/>
      <c r="L849" s="145"/>
      <c r="M849" s="145"/>
      <c r="N849" s="145"/>
      <c r="O849" s="18"/>
      <c r="P849" s="147"/>
    </row>
    <row r="850" spans="1:16" ht="13.5" customHeight="1" thickBot="1">
      <c r="A850" s="127" t="s">
        <v>37</v>
      </c>
      <c r="B850" s="127" t="s">
        <v>36</v>
      </c>
      <c r="C850" s="130" t="s">
        <v>45</v>
      </c>
      <c r="D850" s="131"/>
      <c r="E850" s="131"/>
      <c r="F850" s="132"/>
      <c r="G850" s="133" t="s">
        <v>89</v>
      </c>
      <c r="H850" s="54"/>
      <c r="K850" s="145"/>
      <c r="L850" s="145"/>
      <c r="M850" s="145"/>
      <c r="N850" s="145"/>
      <c r="O850" s="18"/>
      <c r="P850" s="147"/>
    </row>
    <row r="851" spans="1:16" ht="13.5" thickBot="1">
      <c r="A851" s="128"/>
      <c r="B851" s="128"/>
      <c r="C851" s="21" t="s">
        <v>41</v>
      </c>
      <c r="D851" s="20" t="s">
        <v>42</v>
      </c>
      <c r="E851" s="20" t="s">
        <v>43</v>
      </c>
      <c r="F851" s="20" t="s">
        <v>44</v>
      </c>
      <c r="G851" s="134"/>
      <c r="H851" s="54"/>
      <c r="K851" s="145"/>
      <c r="L851" s="145"/>
      <c r="M851" s="145"/>
      <c r="N851" s="145"/>
      <c r="O851" s="18"/>
      <c r="P851" s="147"/>
    </row>
    <row r="852" spans="1:16" ht="41.25" thickBot="1">
      <c r="A852" s="129"/>
      <c r="B852" s="129"/>
      <c r="C852" s="43" t="s">
        <v>87</v>
      </c>
      <c r="D852" s="44" t="s">
        <v>47</v>
      </c>
      <c r="E852" s="44" t="s">
        <v>88</v>
      </c>
      <c r="F852" s="44" t="s">
        <v>49</v>
      </c>
      <c r="G852" s="135"/>
      <c r="H852" s="54"/>
      <c r="K852" s="146"/>
      <c r="L852" s="146"/>
      <c r="M852" s="146"/>
      <c r="N852" s="146"/>
      <c r="O852" s="32"/>
      <c r="P852" s="148"/>
    </row>
    <row r="853" spans="1:16" ht="25.5">
      <c r="A853" s="8">
        <v>1</v>
      </c>
      <c r="B853" s="9" t="s">
        <v>1</v>
      </c>
      <c r="C853" s="19"/>
      <c r="D853" s="19"/>
      <c r="E853" s="19"/>
      <c r="F853" s="19"/>
      <c r="G853" s="10">
        <f t="shared" ref="G853:G865" si="248">SUM(C853:D853)</f>
        <v>0</v>
      </c>
      <c r="H853" s="75"/>
      <c r="I853" s="51" t="str">
        <f t="shared" ref="I853:I865" si="249">IF(C853&lt;&gt;0,AND(D853&lt;C853,E853&lt;D853,F853&lt;E853),"")</f>
        <v/>
      </c>
      <c r="J853" s="4"/>
      <c r="K853" s="40" t="str">
        <f>IF(C853&lt;&gt;0,IF(AND(C853&lt;C834),"Preço Ok Coluna (A) Faixa 1","ERRO Preço Coluna (A) Faixa 1"),"Lançar Preço Coluna (A) Faixa 1")</f>
        <v>Lançar Preço Coluna (A) Faixa 1</v>
      </c>
      <c r="L853" s="40" t="str">
        <f>IF(D853&lt;&gt;0,IF(AND(D853&lt;D834),"Preço Ok Coluna (B) Faixa 1","ERRO Preço Coluna (B) Faixa 1"),"Lançar Preço Coluna (B) Faixa 1")</f>
        <v>Lançar Preço Coluna (B) Faixa 1</v>
      </c>
      <c r="M853" s="40" t="str">
        <f>IF(E853&lt;&gt;0,IF(AND(E853&lt;E834),"Preço Ok Coluna (C) Faixa 1","ERRO Preço Coluna (C) Faixa 1"),"Lançar Preço Coluna (C) Faixa 1")</f>
        <v>Lançar Preço Coluna (C) Faixa 1</v>
      </c>
      <c r="N853" s="40" t="str">
        <f>IF(F853&lt;&gt;0,IF(AND(F853&lt;F834),"Preço Ok Coluna (D) Faixa 1","ERRO Preço Coluna (D) Faixa 1"),"Lançar Preço Coluna (D) Faixa 1")</f>
        <v>Lançar Preço Coluna (D) Faixa 1</v>
      </c>
      <c r="O853" s="40"/>
      <c r="P853" s="31" t="str">
        <f>IF(F853&lt;&gt;"",IF(I853=TRUE,"Preços OK na Faixa 1","ERRO Preços na Faixa 1"),"Lançar Preços na Faixa 1")</f>
        <v>Lançar Preços na Faixa 1</v>
      </c>
    </row>
    <row r="854" spans="1:16" ht="25.5">
      <c r="A854" s="11">
        <v>2</v>
      </c>
      <c r="B854" s="12" t="s">
        <v>2</v>
      </c>
      <c r="C854" s="19"/>
      <c r="D854" s="19"/>
      <c r="E854" s="19"/>
      <c r="F854" s="19"/>
      <c r="G854" s="10">
        <f t="shared" si="248"/>
        <v>0</v>
      </c>
      <c r="H854" s="75"/>
      <c r="I854" s="51" t="str">
        <f t="shared" si="249"/>
        <v/>
      </c>
      <c r="J854" s="4"/>
      <c r="K854" s="40" t="str">
        <f>IF(C854&lt;&gt;0,IF(AND(C854&lt;C835),"Preço Ok Coluna (A) Faixa 1","ERRO Preço Coluna (A) Faixa 1"),"Lançar Preço Coluna (A) Faixa 1")</f>
        <v>Lançar Preço Coluna (A) Faixa 1</v>
      </c>
      <c r="L854" s="40" t="str">
        <f>IF(D854&lt;&gt;0,IF(AND(D854&lt;D835),"Preço Ok Coluna (B) Faixa 1","ERRO Preço Coluna (B) Faixa 1"),"Lançar Preço Coluna (B) Faixa 1")</f>
        <v>Lançar Preço Coluna (B) Faixa 1</v>
      </c>
      <c r="M854" s="40" t="str">
        <f>IF(E854&lt;&gt;0,IF(AND(E854&lt;E835),"Preço Ok Coluna (C) Faixa 1","ERRO Preço Coluna (C) Faixa 1"),"Lançar Preço Coluna (C) Faixa 1")</f>
        <v>Lançar Preço Coluna (C) Faixa 1</v>
      </c>
      <c r="N854" s="40" t="str">
        <f>IF(F854&lt;&gt;0,IF(AND(F854&lt;F835),"Preço Ok Coluna (D) Faixa 1","ERRO Preço Coluna (D) Faixa 1"),"Lançar Preço Coluna (D) Faixa 1")</f>
        <v>Lançar Preço Coluna (D) Faixa 1</v>
      </c>
      <c r="O854" s="33"/>
      <c r="P854" s="31" t="str">
        <f>IF(F854&lt;&gt;"",IF(I854=TRUE,"Preços OK na Faixa 2","ERRO Preços na Faixa 2"),"Lançar Preços na Faixa 2")</f>
        <v>Lançar Preços na Faixa 2</v>
      </c>
    </row>
    <row r="855" spans="1:16" ht="25.5">
      <c r="A855" s="11">
        <v>3</v>
      </c>
      <c r="B855" s="12" t="s">
        <v>3</v>
      </c>
      <c r="C855" s="19"/>
      <c r="D855" s="19"/>
      <c r="E855" s="19"/>
      <c r="F855" s="19"/>
      <c r="G855" s="10">
        <f t="shared" si="248"/>
        <v>0</v>
      </c>
      <c r="H855" s="75"/>
      <c r="I855" s="51" t="str">
        <f t="shared" si="249"/>
        <v/>
      </c>
      <c r="J855" s="4"/>
      <c r="K855" s="40" t="str">
        <f t="shared" ref="K855:K865" si="250">IF(C855&lt;&gt;0,IF(AND(C855&lt;C836),"Preço Ok Coluna (A) Faixa 1","ERRO Preço Coluna (A) Faixa 1"),"Lançar Preço Coluna (A) Faixa 1")</f>
        <v>Lançar Preço Coluna (A) Faixa 1</v>
      </c>
      <c r="L855" s="40" t="str">
        <f t="shared" ref="L855:L865" si="251">IF(D855&lt;&gt;0,IF(AND(D855&lt;D836),"Preço Ok Coluna (B) Faixa 1","ERRO Preço Coluna (B) Faixa 1"),"Lançar Preço Coluna (B) Faixa 1")</f>
        <v>Lançar Preço Coluna (B) Faixa 1</v>
      </c>
      <c r="M855" s="40" t="str">
        <f t="shared" ref="M855:M865" si="252">IF(E855&lt;&gt;0,IF(AND(E855&lt;E836),"Preço Ok Coluna (C) Faixa 1","ERRO Preço Coluna (C) Faixa 1"),"Lançar Preço Coluna (C) Faixa 1")</f>
        <v>Lançar Preço Coluna (C) Faixa 1</v>
      </c>
      <c r="N855" s="40" t="str">
        <f t="shared" ref="N855:N865" si="253">IF(F855&lt;&gt;0,IF(AND(F855&lt;F836),"Preço Ok Coluna (D) Faixa 1","ERRO Preço Coluna (D) Faixa 1"),"Lançar Preço Coluna (D) Faixa 1")</f>
        <v>Lançar Preço Coluna (D) Faixa 1</v>
      </c>
      <c r="O855" s="33"/>
      <c r="P855" s="31" t="str">
        <f>IF(F855&lt;&gt;"",IF(I855=TRUE,"Preços OK na Faixa 3","ERRO Preços na Faixa 3"),"Lançar Preços na Faixa 3")</f>
        <v>Lançar Preços na Faixa 3</v>
      </c>
    </row>
    <row r="856" spans="1:16" ht="25.5">
      <c r="A856" s="11">
        <v>4</v>
      </c>
      <c r="B856" s="12" t="s">
        <v>4</v>
      </c>
      <c r="C856" s="19"/>
      <c r="D856" s="19"/>
      <c r="E856" s="19"/>
      <c r="F856" s="19"/>
      <c r="G856" s="10">
        <f t="shared" si="248"/>
        <v>0</v>
      </c>
      <c r="H856" s="75"/>
      <c r="I856" s="51" t="str">
        <f t="shared" si="249"/>
        <v/>
      </c>
      <c r="J856" s="4"/>
      <c r="K856" s="40" t="str">
        <f t="shared" si="250"/>
        <v>Lançar Preço Coluna (A) Faixa 1</v>
      </c>
      <c r="L856" s="40" t="str">
        <f t="shared" si="251"/>
        <v>Lançar Preço Coluna (B) Faixa 1</v>
      </c>
      <c r="M856" s="40" t="str">
        <f t="shared" si="252"/>
        <v>Lançar Preço Coluna (C) Faixa 1</v>
      </c>
      <c r="N856" s="40" t="str">
        <f t="shared" si="253"/>
        <v>Lançar Preço Coluna (D) Faixa 1</v>
      </c>
      <c r="O856" s="33"/>
      <c r="P856" s="31" t="str">
        <f>IF(F856&lt;&gt;"",IF(I856=TRUE,"Preços OK na Faixa 4","ERRO Preços na Faixa 4"),"Lançar Preços na Faixa 4")</f>
        <v>Lançar Preços na Faixa 4</v>
      </c>
    </row>
    <row r="857" spans="1:16" ht="25.5">
      <c r="A857" s="11">
        <v>5</v>
      </c>
      <c r="B857" s="12" t="s">
        <v>5</v>
      </c>
      <c r="C857" s="19"/>
      <c r="D857" s="19"/>
      <c r="E857" s="19"/>
      <c r="F857" s="19"/>
      <c r="G857" s="10">
        <f t="shared" si="248"/>
        <v>0</v>
      </c>
      <c r="H857" s="75"/>
      <c r="I857" s="51" t="str">
        <f t="shared" si="249"/>
        <v/>
      </c>
      <c r="J857" s="4"/>
      <c r="K857" s="40" t="str">
        <f t="shared" si="250"/>
        <v>Lançar Preço Coluna (A) Faixa 1</v>
      </c>
      <c r="L857" s="40" t="str">
        <f t="shared" si="251"/>
        <v>Lançar Preço Coluna (B) Faixa 1</v>
      </c>
      <c r="M857" s="40" t="str">
        <f t="shared" si="252"/>
        <v>Lançar Preço Coluna (C) Faixa 1</v>
      </c>
      <c r="N857" s="40" t="str">
        <f t="shared" si="253"/>
        <v>Lançar Preço Coluna (D) Faixa 1</v>
      </c>
      <c r="O857" s="33"/>
      <c r="P857" s="31" t="str">
        <f>IF(F857&lt;&gt;"",IF(I857=TRUE,"Preços OK na Faixa 5","ERRO Preços na Faixa 5"),"Lançar Preços na Faixa 5")</f>
        <v>Lançar Preços na Faixa 5</v>
      </c>
    </row>
    <row r="858" spans="1:16" ht="25.5">
      <c r="A858" s="11">
        <v>6</v>
      </c>
      <c r="B858" s="12" t="s">
        <v>6</v>
      </c>
      <c r="C858" s="19"/>
      <c r="D858" s="19"/>
      <c r="E858" s="19"/>
      <c r="F858" s="19"/>
      <c r="G858" s="10">
        <f t="shared" si="248"/>
        <v>0</v>
      </c>
      <c r="H858" s="75"/>
      <c r="I858" s="51" t="str">
        <f t="shared" si="249"/>
        <v/>
      </c>
      <c r="J858" s="4"/>
      <c r="K858" s="40" t="str">
        <f t="shared" si="250"/>
        <v>Lançar Preço Coluna (A) Faixa 1</v>
      </c>
      <c r="L858" s="40" t="str">
        <f t="shared" si="251"/>
        <v>Lançar Preço Coluna (B) Faixa 1</v>
      </c>
      <c r="M858" s="40" t="str">
        <f t="shared" si="252"/>
        <v>Lançar Preço Coluna (C) Faixa 1</v>
      </c>
      <c r="N858" s="40" t="str">
        <f t="shared" si="253"/>
        <v>Lançar Preço Coluna (D) Faixa 1</v>
      </c>
      <c r="O858" s="33"/>
      <c r="P858" s="31" t="str">
        <f>IF(F858&lt;&gt;"",IF(I858=TRUE,"Preços OK na Faixa 6","ERRO Preços na Faixa 6"),"Lançar Preços na Faixa 6")</f>
        <v>Lançar Preços na Faixa 6</v>
      </c>
    </row>
    <row r="859" spans="1:16" ht="25.5">
      <c r="A859" s="11">
        <v>7</v>
      </c>
      <c r="B859" s="12" t="s">
        <v>7</v>
      </c>
      <c r="C859" s="19"/>
      <c r="D859" s="19"/>
      <c r="E859" s="19"/>
      <c r="F859" s="19"/>
      <c r="G859" s="10">
        <f t="shared" si="248"/>
        <v>0</v>
      </c>
      <c r="H859" s="75"/>
      <c r="I859" s="51" t="str">
        <f t="shared" si="249"/>
        <v/>
      </c>
      <c r="J859" s="4"/>
      <c r="K859" s="40" t="str">
        <f t="shared" si="250"/>
        <v>Lançar Preço Coluna (A) Faixa 1</v>
      </c>
      <c r="L859" s="40" t="str">
        <f t="shared" si="251"/>
        <v>Lançar Preço Coluna (B) Faixa 1</v>
      </c>
      <c r="M859" s="40" t="str">
        <f t="shared" si="252"/>
        <v>Lançar Preço Coluna (C) Faixa 1</v>
      </c>
      <c r="N859" s="40" t="str">
        <f t="shared" si="253"/>
        <v>Lançar Preço Coluna (D) Faixa 1</v>
      </c>
      <c r="O859" s="33"/>
      <c r="P859" s="31" t="str">
        <f>IF(F859&lt;&gt;"",IF(I859=TRUE,"Preços OK na Faixa 7","ERRO Preços na Faixa 7"),"Lançar Preços na Faixa 7")</f>
        <v>Lançar Preços na Faixa 7</v>
      </c>
    </row>
    <row r="860" spans="1:16" ht="25.5">
      <c r="A860" s="11">
        <v>8</v>
      </c>
      <c r="B860" s="12" t="s">
        <v>8</v>
      </c>
      <c r="C860" s="19"/>
      <c r="D860" s="19"/>
      <c r="E860" s="19"/>
      <c r="F860" s="19"/>
      <c r="G860" s="10">
        <f t="shared" si="248"/>
        <v>0</v>
      </c>
      <c r="H860" s="75"/>
      <c r="I860" s="51" t="str">
        <f t="shared" si="249"/>
        <v/>
      </c>
      <c r="J860" s="4"/>
      <c r="K860" s="40" t="str">
        <f t="shared" si="250"/>
        <v>Lançar Preço Coluna (A) Faixa 1</v>
      </c>
      <c r="L860" s="40" t="str">
        <f t="shared" si="251"/>
        <v>Lançar Preço Coluna (B) Faixa 1</v>
      </c>
      <c r="M860" s="40" t="str">
        <f t="shared" si="252"/>
        <v>Lançar Preço Coluna (C) Faixa 1</v>
      </c>
      <c r="N860" s="40" t="str">
        <f t="shared" si="253"/>
        <v>Lançar Preço Coluna (D) Faixa 1</v>
      </c>
      <c r="O860" s="33"/>
      <c r="P860" s="31" t="str">
        <f>IF(F860&lt;&gt;"",IF(I860=TRUE,"Preços OK na Faixa 8","ERRO Preços na Faixa 8"),"Lançar Preços na Faixa 8")</f>
        <v>Lançar Preços na Faixa 8</v>
      </c>
    </row>
    <row r="861" spans="1:16" ht="25.5">
      <c r="A861" s="11">
        <v>9</v>
      </c>
      <c r="B861" s="12" t="s">
        <v>9</v>
      </c>
      <c r="C861" s="19"/>
      <c r="D861" s="19"/>
      <c r="E861" s="19"/>
      <c r="F861" s="19"/>
      <c r="G861" s="10">
        <f t="shared" si="248"/>
        <v>0</v>
      </c>
      <c r="H861" s="75"/>
      <c r="I861" s="51" t="str">
        <f t="shared" si="249"/>
        <v/>
      </c>
      <c r="J861" s="4"/>
      <c r="K861" s="40" t="str">
        <f t="shared" si="250"/>
        <v>Lançar Preço Coluna (A) Faixa 1</v>
      </c>
      <c r="L861" s="40" t="str">
        <f t="shared" si="251"/>
        <v>Lançar Preço Coluna (B) Faixa 1</v>
      </c>
      <c r="M861" s="40" t="str">
        <f t="shared" si="252"/>
        <v>Lançar Preço Coluna (C) Faixa 1</v>
      </c>
      <c r="N861" s="40" t="str">
        <f t="shared" si="253"/>
        <v>Lançar Preço Coluna (D) Faixa 1</v>
      </c>
      <c r="O861" s="33"/>
      <c r="P861" s="31" t="str">
        <f>IF(F861&lt;&gt;"",IF(I861=TRUE,"Preços OK na Faixa 9","ERRO Preços na Faixa 9"),"Lançar Preços na Faixa 9")</f>
        <v>Lançar Preços na Faixa 9</v>
      </c>
    </row>
    <row r="862" spans="1:16" ht="25.5">
      <c r="A862" s="11">
        <v>10</v>
      </c>
      <c r="B862" s="12" t="s">
        <v>10</v>
      </c>
      <c r="C862" s="19"/>
      <c r="D862" s="19"/>
      <c r="E862" s="19"/>
      <c r="F862" s="19"/>
      <c r="G862" s="10">
        <f t="shared" si="248"/>
        <v>0</v>
      </c>
      <c r="H862" s="75"/>
      <c r="I862" s="51" t="str">
        <f t="shared" si="249"/>
        <v/>
      </c>
      <c r="J862" s="4"/>
      <c r="K862" s="40" t="str">
        <f t="shared" si="250"/>
        <v>Lançar Preço Coluna (A) Faixa 1</v>
      </c>
      <c r="L862" s="40" t="str">
        <f t="shared" si="251"/>
        <v>Lançar Preço Coluna (B) Faixa 1</v>
      </c>
      <c r="M862" s="40" t="str">
        <f t="shared" si="252"/>
        <v>Lançar Preço Coluna (C) Faixa 1</v>
      </c>
      <c r="N862" s="40" t="str">
        <f t="shared" si="253"/>
        <v>Lançar Preço Coluna (D) Faixa 1</v>
      </c>
      <c r="O862" s="33"/>
      <c r="P862" s="31" t="str">
        <f>IF(F862&lt;&gt;"",IF(I862=TRUE,"Preços OK na Faixa 10","ERRO Preços na Faixa 10"),"Lançar Preços na Faixa 10")</f>
        <v>Lançar Preços na Faixa 10</v>
      </c>
    </row>
    <row r="863" spans="1:16" ht="25.5">
      <c r="A863" s="11">
        <v>11</v>
      </c>
      <c r="B863" s="12" t="s">
        <v>11</v>
      </c>
      <c r="C863" s="19"/>
      <c r="D863" s="19"/>
      <c r="E863" s="19"/>
      <c r="F863" s="19"/>
      <c r="G863" s="10">
        <f t="shared" si="248"/>
        <v>0</v>
      </c>
      <c r="H863" s="75"/>
      <c r="I863" s="51" t="str">
        <f t="shared" si="249"/>
        <v/>
      </c>
      <c r="J863" s="4"/>
      <c r="K863" s="40" t="str">
        <f t="shared" si="250"/>
        <v>Lançar Preço Coluna (A) Faixa 1</v>
      </c>
      <c r="L863" s="40" t="str">
        <f t="shared" si="251"/>
        <v>Lançar Preço Coluna (B) Faixa 1</v>
      </c>
      <c r="M863" s="40" t="str">
        <f t="shared" si="252"/>
        <v>Lançar Preço Coluna (C) Faixa 1</v>
      </c>
      <c r="N863" s="40" t="str">
        <f t="shared" si="253"/>
        <v>Lançar Preço Coluna (D) Faixa 1</v>
      </c>
      <c r="O863" s="33"/>
      <c r="P863" s="31" t="str">
        <f>IF(F863&lt;&gt;"",IF(I863=TRUE,"Preços OK na Faixa 11","ERRO Preços na Faixa 11"),"Lançar Preços na Faixa 11")</f>
        <v>Lançar Preços na Faixa 11</v>
      </c>
    </row>
    <row r="864" spans="1:16" ht="25.5">
      <c r="A864" s="11">
        <v>12</v>
      </c>
      <c r="B864" s="12" t="s">
        <v>12</v>
      </c>
      <c r="C864" s="19"/>
      <c r="D864" s="19"/>
      <c r="E864" s="19"/>
      <c r="F864" s="19"/>
      <c r="G864" s="10">
        <f t="shared" si="248"/>
        <v>0</v>
      </c>
      <c r="H864" s="75"/>
      <c r="I864" s="51" t="str">
        <f t="shared" si="249"/>
        <v/>
      </c>
      <c r="J864" s="4"/>
      <c r="K864" s="40" t="str">
        <f t="shared" si="250"/>
        <v>Lançar Preço Coluna (A) Faixa 1</v>
      </c>
      <c r="L864" s="40" t="str">
        <f t="shared" si="251"/>
        <v>Lançar Preço Coluna (B) Faixa 1</v>
      </c>
      <c r="M864" s="40" t="str">
        <f t="shared" si="252"/>
        <v>Lançar Preço Coluna (C) Faixa 1</v>
      </c>
      <c r="N864" s="40" t="str">
        <f t="shared" si="253"/>
        <v>Lançar Preço Coluna (D) Faixa 1</v>
      </c>
      <c r="O864" s="33"/>
      <c r="P864" s="36" t="str">
        <f>IF(F864&lt;&gt;"",IF(I864=TRUE,"Preços OK na Faixa 12","ERRO Preços na Faixa 12"),"Lançar Preços na Faixa 12")</f>
        <v>Lançar Preços na Faixa 12</v>
      </c>
    </row>
    <row r="865" spans="1:16" ht="26.25" thickBot="1">
      <c r="A865" s="46">
        <v>13</v>
      </c>
      <c r="B865" s="47" t="s">
        <v>13</v>
      </c>
      <c r="C865" s="48"/>
      <c r="D865" s="48"/>
      <c r="E865" s="48"/>
      <c r="F865" s="48"/>
      <c r="G865" s="49">
        <f t="shared" si="248"/>
        <v>0</v>
      </c>
      <c r="H865" s="75">
        <f>SUM(G853:G865)</f>
        <v>0</v>
      </c>
      <c r="I865" s="51" t="str">
        <f t="shared" si="249"/>
        <v/>
      </c>
      <c r="J865" s="4"/>
      <c r="K865" s="40" t="str">
        <f t="shared" si="250"/>
        <v>Lançar Preço Coluna (A) Faixa 1</v>
      </c>
      <c r="L865" s="40" t="str">
        <f t="shared" si="251"/>
        <v>Lançar Preço Coluna (B) Faixa 1</v>
      </c>
      <c r="M865" s="40" t="str">
        <f t="shared" si="252"/>
        <v>Lançar Preço Coluna (C) Faixa 1</v>
      </c>
      <c r="N865" s="40" t="str">
        <f t="shared" si="253"/>
        <v>Lançar Preço Coluna (D) Faixa 1</v>
      </c>
      <c r="O865" s="39"/>
      <c r="P865" s="36" t="str">
        <f>IF(F865&lt;&gt;"",IF(I865=TRUE,"Preços OK na Faixa 13","ERRO Preços na Faixa 13"),"Lançar Preços na Faixa 13")</f>
        <v>Lançar Preços na Faixa 13</v>
      </c>
    </row>
    <row r="866" spans="1:16" ht="21.75" customHeight="1" thickBot="1">
      <c r="A866" s="6"/>
      <c r="B866" s="4"/>
      <c r="C866" s="4"/>
      <c r="D866" s="4"/>
      <c r="E866" s="4"/>
      <c r="F866" s="4"/>
      <c r="G866" s="4"/>
      <c r="H866" s="74"/>
      <c r="L866" s="1"/>
    </row>
    <row r="867" spans="1:16" s="63" customFormat="1" ht="30.75" customHeight="1" thickBot="1">
      <c r="A867" s="160" t="s">
        <v>76</v>
      </c>
      <c r="B867" s="161"/>
      <c r="C867" s="161"/>
      <c r="D867" s="161"/>
      <c r="E867" s="162"/>
      <c r="F867" s="162"/>
      <c r="G867" s="163"/>
      <c r="H867" s="58"/>
      <c r="I867" s="62"/>
      <c r="J867" s="64"/>
      <c r="K867" s="145" t="s">
        <v>50</v>
      </c>
      <c r="L867" s="145"/>
      <c r="M867" s="145"/>
      <c r="N867" s="145"/>
      <c r="O867" s="61"/>
      <c r="P867" s="147" t="s">
        <v>51</v>
      </c>
    </row>
    <row r="868" spans="1:16" ht="62.1" customHeight="1" thickBot="1">
      <c r="A868" s="156" t="s">
        <v>119</v>
      </c>
      <c r="B868" s="157"/>
      <c r="C868" s="157"/>
      <c r="D868" s="157"/>
      <c r="E868" s="157"/>
      <c r="F868" s="157"/>
      <c r="G868" s="158"/>
      <c r="H868" s="53"/>
      <c r="K868" s="145"/>
      <c r="L868" s="145"/>
      <c r="M868" s="145"/>
      <c r="N868" s="145"/>
      <c r="O868" s="18"/>
      <c r="P868" s="147"/>
    </row>
    <row r="869" spans="1:16" ht="13.5" customHeight="1" thickBot="1">
      <c r="A869" s="127" t="s">
        <v>37</v>
      </c>
      <c r="B869" s="127" t="s">
        <v>36</v>
      </c>
      <c r="C869" s="130" t="s">
        <v>45</v>
      </c>
      <c r="D869" s="131"/>
      <c r="E869" s="131"/>
      <c r="F869" s="132"/>
      <c r="G869" s="133" t="s">
        <v>89</v>
      </c>
      <c r="H869" s="54"/>
      <c r="K869" s="145"/>
      <c r="L869" s="145"/>
      <c r="M869" s="145"/>
      <c r="N869" s="145"/>
      <c r="O869" s="18"/>
      <c r="P869" s="147"/>
    </row>
    <row r="870" spans="1:16" ht="13.5" thickBot="1">
      <c r="A870" s="128"/>
      <c r="B870" s="128"/>
      <c r="C870" s="21" t="s">
        <v>41</v>
      </c>
      <c r="D870" s="20" t="s">
        <v>42</v>
      </c>
      <c r="E870" s="20" t="s">
        <v>43</v>
      </c>
      <c r="F870" s="20" t="s">
        <v>44</v>
      </c>
      <c r="G870" s="134"/>
      <c r="H870" s="54"/>
      <c r="K870" s="145"/>
      <c r="L870" s="145"/>
      <c r="M870" s="145"/>
      <c r="N870" s="145"/>
      <c r="O870" s="18"/>
      <c r="P870" s="147"/>
    </row>
    <row r="871" spans="1:16" ht="41.25" thickBot="1">
      <c r="A871" s="129"/>
      <c r="B871" s="129"/>
      <c r="C871" s="43" t="s">
        <v>87</v>
      </c>
      <c r="D871" s="44" t="s">
        <v>47</v>
      </c>
      <c r="E871" s="44" t="s">
        <v>88</v>
      </c>
      <c r="F871" s="44" t="s">
        <v>49</v>
      </c>
      <c r="G871" s="135"/>
      <c r="H871" s="54"/>
      <c r="K871" s="146"/>
      <c r="L871" s="146"/>
      <c r="M871" s="146"/>
      <c r="N871" s="146"/>
      <c r="O871" s="32"/>
      <c r="P871" s="148"/>
    </row>
    <row r="872" spans="1:16" ht="25.5">
      <c r="A872" s="8">
        <v>1</v>
      </c>
      <c r="B872" s="9" t="s">
        <v>1</v>
      </c>
      <c r="C872" s="19"/>
      <c r="D872" s="19"/>
      <c r="E872" s="19"/>
      <c r="F872" s="19"/>
      <c r="G872" s="10">
        <f t="shared" ref="G872:G884" si="254">SUM(C872:D872)</f>
        <v>0</v>
      </c>
      <c r="H872" s="75"/>
      <c r="I872" s="51" t="str">
        <f t="shared" ref="I872:I884" si="255">IF(C872&lt;&gt;0,AND(D872&lt;C872,E872&lt;D872,F872&lt;E872),"")</f>
        <v/>
      </c>
      <c r="J872" s="4"/>
      <c r="K872" s="40" t="str">
        <f>IF(C872&lt;&gt;0,IF(AND(C872&lt;C853),"Preço Ok Coluna (A) Faixa 1","ERRO Preço Coluna (A) Faixa 1"),"Lançar Preço Coluna (A) Faixa 1")</f>
        <v>Lançar Preço Coluna (A) Faixa 1</v>
      </c>
      <c r="L872" s="40" t="str">
        <f>IF(D872&lt;&gt;0,IF(AND(D872&lt;D853),"Preço Ok Coluna (B) Faixa 1","ERRO Preço Coluna (B) Faixa 1"),"Lançar Preço Coluna (B) Faixa 1")</f>
        <v>Lançar Preço Coluna (B) Faixa 1</v>
      </c>
      <c r="M872" s="40" t="str">
        <f>IF(E872&lt;&gt;0,IF(AND(E872&lt;E853),"Preço Ok Coluna (C) Faixa 1","ERRO Preço Coluna (C) Faixa 1"),"Lançar Preço Coluna (C) Faixa 1")</f>
        <v>Lançar Preço Coluna (C) Faixa 1</v>
      </c>
      <c r="N872" s="40" t="str">
        <f>IF(F872&lt;&gt;0,IF(AND(F872&lt;F853),"Preço Ok Coluna (D) Faixa 1","ERRO Preço Coluna (D) Faixa 1"),"Lançar Preço Coluna (D) Faixa 1")</f>
        <v>Lançar Preço Coluna (D) Faixa 1</v>
      </c>
      <c r="O872" s="40"/>
      <c r="P872" s="31" t="str">
        <f>IF(F872&lt;&gt;"",IF(I872=TRUE,"Preços OK na Faixa 1","ERRO Preços na Faixa 1"),"Lançar Preços na Faixa 1")</f>
        <v>Lançar Preços na Faixa 1</v>
      </c>
    </row>
    <row r="873" spans="1:16" ht="25.5">
      <c r="A873" s="11">
        <v>2</v>
      </c>
      <c r="B873" s="12" t="s">
        <v>2</v>
      </c>
      <c r="C873" s="19"/>
      <c r="D873" s="19"/>
      <c r="E873" s="19"/>
      <c r="F873" s="19"/>
      <c r="G873" s="10">
        <f t="shared" si="254"/>
        <v>0</v>
      </c>
      <c r="H873" s="75"/>
      <c r="I873" s="51" t="str">
        <f t="shared" si="255"/>
        <v/>
      </c>
      <c r="J873" s="4"/>
      <c r="K873" s="40" t="str">
        <f>IF(C873&lt;&gt;0,IF(AND(C873&lt;C854),"Preço Ok Coluna (A) Faixa 1","ERRO Preço Coluna (A) Faixa 1"),"Lançar Preço Coluna (A) Faixa 1")</f>
        <v>Lançar Preço Coluna (A) Faixa 1</v>
      </c>
      <c r="L873" s="40" t="str">
        <f>IF(D873&lt;&gt;0,IF(AND(D873&lt;D854),"Preço Ok Coluna (B) Faixa 1","ERRO Preço Coluna (B) Faixa 1"),"Lançar Preço Coluna (B) Faixa 1")</f>
        <v>Lançar Preço Coluna (B) Faixa 1</v>
      </c>
      <c r="M873" s="40" t="str">
        <f>IF(E873&lt;&gt;0,IF(AND(E873&lt;E854),"Preço Ok Coluna (C) Faixa 1","ERRO Preço Coluna (C) Faixa 1"),"Lançar Preço Coluna (C) Faixa 1")</f>
        <v>Lançar Preço Coluna (C) Faixa 1</v>
      </c>
      <c r="N873" s="40" t="str">
        <f>IF(F873&lt;&gt;0,IF(AND(F873&lt;F854),"Preço Ok Coluna (D) Faixa 1","ERRO Preço Coluna (D) Faixa 1"),"Lançar Preço Coluna (D) Faixa 1")</f>
        <v>Lançar Preço Coluna (D) Faixa 1</v>
      </c>
      <c r="O873" s="33"/>
      <c r="P873" s="31" t="str">
        <f>IF(F873&lt;&gt;"",IF(I873=TRUE,"Preços OK na Faixa 2","ERRO Preços na Faixa 2"),"Lançar Preços na Faixa 2")</f>
        <v>Lançar Preços na Faixa 2</v>
      </c>
    </row>
    <row r="874" spans="1:16" ht="25.5">
      <c r="A874" s="11">
        <v>3</v>
      </c>
      <c r="B874" s="12" t="s">
        <v>3</v>
      </c>
      <c r="C874" s="19"/>
      <c r="D874" s="19"/>
      <c r="E874" s="19"/>
      <c r="F874" s="19"/>
      <c r="G874" s="10">
        <f t="shared" si="254"/>
        <v>0</v>
      </c>
      <c r="H874" s="75"/>
      <c r="I874" s="51" t="str">
        <f t="shared" si="255"/>
        <v/>
      </c>
      <c r="J874" s="4"/>
      <c r="K874" s="40" t="str">
        <f t="shared" ref="K874:K884" si="256">IF(C874&lt;&gt;0,IF(AND(C874&lt;C855),"Preço Ok Coluna (A) Faixa 1","ERRO Preço Coluna (A) Faixa 1"),"Lançar Preço Coluna (A) Faixa 1")</f>
        <v>Lançar Preço Coluna (A) Faixa 1</v>
      </c>
      <c r="L874" s="40" t="str">
        <f t="shared" ref="L874:L884" si="257">IF(D874&lt;&gt;0,IF(AND(D874&lt;D855),"Preço Ok Coluna (B) Faixa 1","ERRO Preço Coluna (B) Faixa 1"),"Lançar Preço Coluna (B) Faixa 1")</f>
        <v>Lançar Preço Coluna (B) Faixa 1</v>
      </c>
      <c r="M874" s="40" t="str">
        <f t="shared" ref="M874:M884" si="258">IF(E874&lt;&gt;0,IF(AND(E874&lt;E855),"Preço Ok Coluna (C) Faixa 1","ERRO Preço Coluna (C) Faixa 1"),"Lançar Preço Coluna (C) Faixa 1")</f>
        <v>Lançar Preço Coluna (C) Faixa 1</v>
      </c>
      <c r="N874" s="40" t="str">
        <f t="shared" ref="N874:N884" si="259">IF(F874&lt;&gt;0,IF(AND(F874&lt;F855),"Preço Ok Coluna (D) Faixa 1","ERRO Preço Coluna (D) Faixa 1"),"Lançar Preço Coluna (D) Faixa 1")</f>
        <v>Lançar Preço Coluna (D) Faixa 1</v>
      </c>
      <c r="O874" s="33"/>
      <c r="P874" s="31" t="str">
        <f>IF(F874&lt;&gt;"",IF(I874=TRUE,"Preços OK na Faixa 3","ERRO Preços na Faixa 3"),"Lançar Preços na Faixa 3")</f>
        <v>Lançar Preços na Faixa 3</v>
      </c>
    </row>
    <row r="875" spans="1:16" ht="25.5">
      <c r="A875" s="11">
        <v>4</v>
      </c>
      <c r="B875" s="12" t="s">
        <v>4</v>
      </c>
      <c r="C875" s="19"/>
      <c r="D875" s="19"/>
      <c r="E875" s="19"/>
      <c r="F875" s="19"/>
      <c r="G875" s="10">
        <f t="shared" si="254"/>
        <v>0</v>
      </c>
      <c r="H875" s="75"/>
      <c r="I875" s="51" t="str">
        <f t="shared" si="255"/>
        <v/>
      </c>
      <c r="J875" s="4"/>
      <c r="K875" s="40" t="str">
        <f t="shared" si="256"/>
        <v>Lançar Preço Coluna (A) Faixa 1</v>
      </c>
      <c r="L875" s="40" t="str">
        <f t="shared" si="257"/>
        <v>Lançar Preço Coluna (B) Faixa 1</v>
      </c>
      <c r="M875" s="40" t="str">
        <f t="shared" si="258"/>
        <v>Lançar Preço Coluna (C) Faixa 1</v>
      </c>
      <c r="N875" s="40" t="str">
        <f t="shared" si="259"/>
        <v>Lançar Preço Coluna (D) Faixa 1</v>
      </c>
      <c r="O875" s="33"/>
      <c r="P875" s="31" t="str">
        <f>IF(F875&lt;&gt;"",IF(I875=TRUE,"Preços OK na Faixa 4","ERRO Preços na Faixa 4"),"Lançar Preços na Faixa 4")</f>
        <v>Lançar Preços na Faixa 4</v>
      </c>
    </row>
    <row r="876" spans="1:16" ht="25.5">
      <c r="A876" s="11">
        <v>5</v>
      </c>
      <c r="B876" s="12" t="s">
        <v>5</v>
      </c>
      <c r="C876" s="19"/>
      <c r="D876" s="19"/>
      <c r="E876" s="19"/>
      <c r="F876" s="19"/>
      <c r="G876" s="10">
        <f t="shared" si="254"/>
        <v>0</v>
      </c>
      <c r="H876" s="75"/>
      <c r="I876" s="51" t="str">
        <f t="shared" si="255"/>
        <v/>
      </c>
      <c r="J876" s="4"/>
      <c r="K876" s="40" t="str">
        <f t="shared" si="256"/>
        <v>Lançar Preço Coluna (A) Faixa 1</v>
      </c>
      <c r="L876" s="40" t="str">
        <f t="shared" si="257"/>
        <v>Lançar Preço Coluna (B) Faixa 1</v>
      </c>
      <c r="M876" s="40" t="str">
        <f t="shared" si="258"/>
        <v>Lançar Preço Coluna (C) Faixa 1</v>
      </c>
      <c r="N876" s="40" t="str">
        <f t="shared" si="259"/>
        <v>Lançar Preço Coluna (D) Faixa 1</v>
      </c>
      <c r="O876" s="33"/>
      <c r="P876" s="31" t="str">
        <f>IF(F876&lt;&gt;"",IF(I876=TRUE,"Preços OK na Faixa 5","ERRO Preços na Faixa 5"),"Lançar Preços na Faixa 5")</f>
        <v>Lançar Preços na Faixa 5</v>
      </c>
    </row>
    <row r="877" spans="1:16" ht="25.5">
      <c r="A877" s="11">
        <v>6</v>
      </c>
      <c r="B877" s="12" t="s">
        <v>6</v>
      </c>
      <c r="C877" s="19"/>
      <c r="D877" s="19"/>
      <c r="E877" s="19"/>
      <c r="F877" s="19"/>
      <c r="G877" s="10">
        <f t="shared" si="254"/>
        <v>0</v>
      </c>
      <c r="H877" s="75"/>
      <c r="I877" s="51" t="str">
        <f t="shared" si="255"/>
        <v/>
      </c>
      <c r="J877" s="4"/>
      <c r="K877" s="40" t="str">
        <f t="shared" si="256"/>
        <v>Lançar Preço Coluna (A) Faixa 1</v>
      </c>
      <c r="L877" s="40" t="str">
        <f t="shared" si="257"/>
        <v>Lançar Preço Coluna (B) Faixa 1</v>
      </c>
      <c r="M877" s="40" t="str">
        <f t="shared" si="258"/>
        <v>Lançar Preço Coluna (C) Faixa 1</v>
      </c>
      <c r="N877" s="40" t="str">
        <f t="shared" si="259"/>
        <v>Lançar Preço Coluna (D) Faixa 1</v>
      </c>
      <c r="O877" s="33"/>
      <c r="P877" s="31" t="str">
        <f>IF(F877&lt;&gt;"",IF(I877=TRUE,"Preços OK na Faixa 6","ERRO Preços na Faixa 6"),"Lançar Preços na Faixa 6")</f>
        <v>Lançar Preços na Faixa 6</v>
      </c>
    </row>
    <row r="878" spans="1:16" ht="25.5">
      <c r="A878" s="11">
        <v>7</v>
      </c>
      <c r="B878" s="12" t="s">
        <v>7</v>
      </c>
      <c r="C878" s="19"/>
      <c r="D878" s="19"/>
      <c r="E878" s="19"/>
      <c r="F878" s="19"/>
      <c r="G878" s="10">
        <f t="shared" si="254"/>
        <v>0</v>
      </c>
      <c r="H878" s="75"/>
      <c r="I878" s="51" t="str">
        <f t="shared" si="255"/>
        <v/>
      </c>
      <c r="J878" s="4"/>
      <c r="K878" s="40" t="str">
        <f t="shared" si="256"/>
        <v>Lançar Preço Coluna (A) Faixa 1</v>
      </c>
      <c r="L878" s="40" t="str">
        <f t="shared" si="257"/>
        <v>Lançar Preço Coluna (B) Faixa 1</v>
      </c>
      <c r="M878" s="40" t="str">
        <f t="shared" si="258"/>
        <v>Lançar Preço Coluna (C) Faixa 1</v>
      </c>
      <c r="N878" s="40" t="str">
        <f t="shared" si="259"/>
        <v>Lançar Preço Coluna (D) Faixa 1</v>
      </c>
      <c r="O878" s="33"/>
      <c r="P878" s="31" t="str">
        <f>IF(F878&lt;&gt;"",IF(I878=TRUE,"Preços OK na Faixa 7","ERRO Preços na Faixa 7"),"Lançar Preços na Faixa 7")</f>
        <v>Lançar Preços na Faixa 7</v>
      </c>
    </row>
    <row r="879" spans="1:16" ht="25.5">
      <c r="A879" s="11">
        <v>8</v>
      </c>
      <c r="B879" s="12" t="s">
        <v>8</v>
      </c>
      <c r="C879" s="19"/>
      <c r="D879" s="19"/>
      <c r="E879" s="19"/>
      <c r="F879" s="19"/>
      <c r="G879" s="10">
        <f t="shared" si="254"/>
        <v>0</v>
      </c>
      <c r="H879" s="75"/>
      <c r="I879" s="51" t="str">
        <f t="shared" si="255"/>
        <v/>
      </c>
      <c r="J879" s="4"/>
      <c r="K879" s="40" t="str">
        <f t="shared" si="256"/>
        <v>Lançar Preço Coluna (A) Faixa 1</v>
      </c>
      <c r="L879" s="40" t="str">
        <f t="shared" si="257"/>
        <v>Lançar Preço Coluna (B) Faixa 1</v>
      </c>
      <c r="M879" s="40" t="str">
        <f t="shared" si="258"/>
        <v>Lançar Preço Coluna (C) Faixa 1</v>
      </c>
      <c r="N879" s="40" t="str">
        <f t="shared" si="259"/>
        <v>Lançar Preço Coluna (D) Faixa 1</v>
      </c>
      <c r="O879" s="33"/>
      <c r="P879" s="31" t="str">
        <f>IF(F879&lt;&gt;"",IF(I879=TRUE,"Preços OK na Faixa 8","ERRO Preços na Faixa 8"),"Lançar Preços na Faixa 8")</f>
        <v>Lançar Preços na Faixa 8</v>
      </c>
    </row>
    <row r="880" spans="1:16" ht="25.5">
      <c r="A880" s="11">
        <v>9</v>
      </c>
      <c r="B880" s="12" t="s">
        <v>9</v>
      </c>
      <c r="C880" s="19"/>
      <c r="D880" s="19"/>
      <c r="E880" s="19"/>
      <c r="F880" s="19"/>
      <c r="G880" s="10">
        <f t="shared" si="254"/>
        <v>0</v>
      </c>
      <c r="H880" s="75"/>
      <c r="I880" s="51" t="str">
        <f t="shared" si="255"/>
        <v/>
      </c>
      <c r="J880" s="4"/>
      <c r="K880" s="40" t="str">
        <f t="shared" si="256"/>
        <v>Lançar Preço Coluna (A) Faixa 1</v>
      </c>
      <c r="L880" s="40" t="str">
        <f t="shared" si="257"/>
        <v>Lançar Preço Coluna (B) Faixa 1</v>
      </c>
      <c r="M880" s="40" t="str">
        <f t="shared" si="258"/>
        <v>Lançar Preço Coluna (C) Faixa 1</v>
      </c>
      <c r="N880" s="40" t="str">
        <f t="shared" si="259"/>
        <v>Lançar Preço Coluna (D) Faixa 1</v>
      </c>
      <c r="O880" s="33"/>
      <c r="P880" s="31" t="str">
        <f>IF(F880&lt;&gt;"",IF(I880=TRUE,"Preços OK na Faixa 9","ERRO Preços na Faixa 9"),"Lançar Preços na Faixa 9")</f>
        <v>Lançar Preços na Faixa 9</v>
      </c>
    </row>
    <row r="881" spans="1:16" ht="25.5">
      <c r="A881" s="11">
        <v>10</v>
      </c>
      <c r="B881" s="12" t="s">
        <v>10</v>
      </c>
      <c r="C881" s="19"/>
      <c r="D881" s="19"/>
      <c r="E881" s="19"/>
      <c r="F881" s="19"/>
      <c r="G881" s="10">
        <f t="shared" si="254"/>
        <v>0</v>
      </c>
      <c r="H881" s="75"/>
      <c r="I881" s="51" t="str">
        <f t="shared" si="255"/>
        <v/>
      </c>
      <c r="J881" s="4"/>
      <c r="K881" s="40" t="str">
        <f t="shared" si="256"/>
        <v>Lançar Preço Coluna (A) Faixa 1</v>
      </c>
      <c r="L881" s="40" t="str">
        <f t="shared" si="257"/>
        <v>Lançar Preço Coluna (B) Faixa 1</v>
      </c>
      <c r="M881" s="40" t="str">
        <f t="shared" si="258"/>
        <v>Lançar Preço Coluna (C) Faixa 1</v>
      </c>
      <c r="N881" s="40" t="str">
        <f t="shared" si="259"/>
        <v>Lançar Preço Coluna (D) Faixa 1</v>
      </c>
      <c r="O881" s="33"/>
      <c r="P881" s="31" t="str">
        <f>IF(F881&lt;&gt;"",IF(I881=TRUE,"Preços OK na Faixa 10","ERRO Preços na Faixa 10"),"Lançar Preços na Faixa 10")</f>
        <v>Lançar Preços na Faixa 10</v>
      </c>
    </row>
    <row r="882" spans="1:16" ht="25.5">
      <c r="A882" s="11">
        <v>11</v>
      </c>
      <c r="B882" s="12" t="s">
        <v>11</v>
      </c>
      <c r="C882" s="19"/>
      <c r="D882" s="19"/>
      <c r="E882" s="19"/>
      <c r="F882" s="19"/>
      <c r="G882" s="10">
        <f t="shared" si="254"/>
        <v>0</v>
      </c>
      <c r="H882" s="75"/>
      <c r="I882" s="51" t="str">
        <f t="shared" si="255"/>
        <v/>
      </c>
      <c r="J882" s="4"/>
      <c r="K882" s="40" t="str">
        <f t="shared" si="256"/>
        <v>Lançar Preço Coluna (A) Faixa 1</v>
      </c>
      <c r="L882" s="40" t="str">
        <f t="shared" si="257"/>
        <v>Lançar Preço Coluna (B) Faixa 1</v>
      </c>
      <c r="M882" s="40" t="str">
        <f t="shared" si="258"/>
        <v>Lançar Preço Coluna (C) Faixa 1</v>
      </c>
      <c r="N882" s="40" t="str">
        <f t="shared" si="259"/>
        <v>Lançar Preço Coluna (D) Faixa 1</v>
      </c>
      <c r="O882" s="33"/>
      <c r="P882" s="31" t="str">
        <f>IF(F882&lt;&gt;"",IF(I882=TRUE,"Preços OK na Faixa 11","ERRO Preços na Faixa 11"),"Lançar Preços na Faixa 11")</f>
        <v>Lançar Preços na Faixa 11</v>
      </c>
    </row>
    <row r="883" spans="1:16" ht="25.5">
      <c r="A883" s="11">
        <v>12</v>
      </c>
      <c r="B883" s="12" t="s">
        <v>12</v>
      </c>
      <c r="C883" s="19"/>
      <c r="D883" s="19"/>
      <c r="E883" s="19"/>
      <c r="F883" s="19"/>
      <c r="G883" s="10">
        <f t="shared" si="254"/>
        <v>0</v>
      </c>
      <c r="H883" s="75"/>
      <c r="I883" s="51" t="str">
        <f t="shared" si="255"/>
        <v/>
      </c>
      <c r="J883" s="4"/>
      <c r="K883" s="40" t="str">
        <f t="shared" si="256"/>
        <v>Lançar Preço Coluna (A) Faixa 1</v>
      </c>
      <c r="L883" s="40" t="str">
        <f t="shared" si="257"/>
        <v>Lançar Preço Coluna (B) Faixa 1</v>
      </c>
      <c r="M883" s="40" t="str">
        <f t="shared" si="258"/>
        <v>Lançar Preço Coluna (C) Faixa 1</v>
      </c>
      <c r="N883" s="40" t="str">
        <f t="shared" si="259"/>
        <v>Lançar Preço Coluna (D) Faixa 1</v>
      </c>
      <c r="O883" s="33"/>
      <c r="P883" s="36" t="str">
        <f>IF(F883&lt;&gt;"",IF(I883=TRUE,"Preços OK na Faixa 12","ERRO Preços na Faixa 12"),"Lançar Preços na Faixa 12")</f>
        <v>Lançar Preços na Faixa 12</v>
      </c>
    </row>
    <row r="884" spans="1:16" ht="26.25" thickBot="1">
      <c r="A884" s="46">
        <v>13</v>
      </c>
      <c r="B884" s="47" t="s">
        <v>13</v>
      </c>
      <c r="C884" s="48"/>
      <c r="D884" s="48"/>
      <c r="E884" s="48"/>
      <c r="F884" s="48"/>
      <c r="G884" s="49">
        <f t="shared" si="254"/>
        <v>0</v>
      </c>
      <c r="H884" s="75">
        <f>SUM(G872:G884)</f>
        <v>0</v>
      </c>
      <c r="I884" s="51" t="str">
        <f t="shared" si="255"/>
        <v/>
      </c>
      <c r="J884" s="4"/>
      <c r="K884" s="40" t="str">
        <f t="shared" si="256"/>
        <v>Lançar Preço Coluna (A) Faixa 1</v>
      </c>
      <c r="L884" s="40" t="str">
        <f t="shared" si="257"/>
        <v>Lançar Preço Coluna (B) Faixa 1</v>
      </c>
      <c r="M884" s="40" t="str">
        <f t="shared" si="258"/>
        <v>Lançar Preço Coluna (C) Faixa 1</v>
      </c>
      <c r="N884" s="40" t="str">
        <f t="shared" si="259"/>
        <v>Lançar Preço Coluna (D) Faixa 1</v>
      </c>
      <c r="O884" s="39"/>
      <c r="P884" s="36" t="str">
        <f>IF(F884&lt;&gt;"",IF(I884=TRUE,"Preços OK na Faixa 13","ERRO Preços na Faixa 13"),"Lançar Preços na Faixa 13")</f>
        <v>Lançar Preços na Faixa 13</v>
      </c>
    </row>
    <row r="885" spans="1:16" ht="21.75" customHeight="1" thickBot="1">
      <c r="A885" s="6"/>
      <c r="B885" s="4"/>
      <c r="C885" s="4"/>
      <c r="D885" s="4"/>
      <c r="E885" s="4"/>
      <c r="F885" s="4"/>
      <c r="G885" s="4"/>
      <c r="H885" s="74"/>
      <c r="L885" s="1"/>
    </row>
    <row r="886" spans="1:16" s="63" customFormat="1" ht="30.75" customHeight="1" thickBot="1">
      <c r="A886" s="160" t="s">
        <v>77</v>
      </c>
      <c r="B886" s="161"/>
      <c r="C886" s="161"/>
      <c r="D886" s="161"/>
      <c r="E886" s="162"/>
      <c r="F886" s="162"/>
      <c r="G886" s="163"/>
      <c r="H886" s="58"/>
      <c r="I886" s="62"/>
      <c r="J886" s="64"/>
      <c r="K886" s="145" t="s">
        <v>50</v>
      </c>
      <c r="L886" s="145"/>
      <c r="M886" s="145"/>
      <c r="N886" s="145"/>
      <c r="O886" s="61"/>
      <c r="P886" s="147" t="s">
        <v>51</v>
      </c>
    </row>
    <row r="887" spans="1:16" ht="71.099999999999994" customHeight="1" thickBot="1">
      <c r="A887" s="156" t="s">
        <v>120</v>
      </c>
      <c r="B887" s="157"/>
      <c r="C887" s="157"/>
      <c r="D887" s="157"/>
      <c r="E887" s="157"/>
      <c r="F887" s="157"/>
      <c r="G887" s="158"/>
      <c r="H887" s="53"/>
      <c r="K887" s="145"/>
      <c r="L887" s="145"/>
      <c r="M887" s="145"/>
      <c r="N887" s="145"/>
      <c r="O887" s="18"/>
      <c r="P887" s="147"/>
    </row>
    <row r="888" spans="1:16" ht="13.5" customHeight="1" thickBot="1">
      <c r="A888" s="127" t="s">
        <v>37</v>
      </c>
      <c r="B888" s="127" t="s">
        <v>36</v>
      </c>
      <c r="C888" s="130" t="s">
        <v>45</v>
      </c>
      <c r="D888" s="131"/>
      <c r="E888" s="131"/>
      <c r="F888" s="132"/>
      <c r="G888" s="133" t="s">
        <v>89</v>
      </c>
      <c r="H888" s="54"/>
      <c r="K888" s="145"/>
      <c r="L888" s="145"/>
      <c r="M888" s="145"/>
      <c r="N888" s="145"/>
      <c r="O888" s="18"/>
      <c r="P888" s="147"/>
    </row>
    <row r="889" spans="1:16" ht="13.5" thickBot="1">
      <c r="A889" s="128"/>
      <c r="B889" s="128"/>
      <c r="C889" s="21" t="s">
        <v>41</v>
      </c>
      <c r="D889" s="20" t="s">
        <v>42</v>
      </c>
      <c r="E889" s="20" t="s">
        <v>43</v>
      </c>
      <c r="F889" s="20" t="s">
        <v>44</v>
      </c>
      <c r="G889" s="134"/>
      <c r="H889" s="54"/>
      <c r="K889" s="145"/>
      <c r="L889" s="145"/>
      <c r="M889" s="145"/>
      <c r="N889" s="145"/>
      <c r="O889" s="18"/>
      <c r="P889" s="147"/>
    </row>
    <row r="890" spans="1:16" ht="41.25" thickBot="1">
      <c r="A890" s="129"/>
      <c r="B890" s="129"/>
      <c r="C890" s="43" t="s">
        <v>87</v>
      </c>
      <c r="D890" s="44" t="s">
        <v>47</v>
      </c>
      <c r="E890" s="44" t="s">
        <v>88</v>
      </c>
      <c r="F890" s="44" t="s">
        <v>49</v>
      </c>
      <c r="G890" s="135"/>
      <c r="H890" s="54"/>
      <c r="K890" s="146"/>
      <c r="L890" s="146"/>
      <c r="M890" s="146"/>
      <c r="N890" s="146"/>
      <c r="O890" s="32"/>
      <c r="P890" s="148"/>
    </row>
    <row r="891" spans="1:16" ht="25.5">
      <c r="A891" s="8">
        <v>1</v>
      </c>
      <c r="B891" s="9" t="s">
        <v>1</v>
      </c>
      <c r="C891" s="19"/>
      <c r="D891" s="19"/>
      <c r="E891" s="19"/>
      <c r="F891" s="19"/>
      <c r="G891" s="10">
        <f t="shared" ref="G891:G903" si="260">SUM(C891:D891)</f>
        <v>0</v>
      </c>
      <c r="H891" s="75"/>
      <c r="I891" s="51" t="str">
        <f t="shared" ref="I891:I903" si="261">IF(C891&lt;&gt;0,AND(D891&lt;C891,E891&lt;D891,F891&lt;E891),"")</f>
        <v/>
      </c>
      <c r="J891" s="4"/>
      <c r="K891" s="40" t="str">
        <f>IF(C891&lt;&gt;0,IF(AND(C891&lt;C872),"Preço Ok Coluna (A) Faixa 1","ERRO Preço Coluna (A) Faixa 1"),"Lançar Preço Coluna (A) Faixa 1")</f>
        <v>Lançar Preço Coluna (A) Faixa 1</v>
      </c>
      <c r="L891" s="40" t="str">
        <f>IF(D891&lt;&gt;0,IF(AND(D891&lt;D872),"Preço Ok Coluna (B) Faixa 1","ERRO Preço Coluna (B) Faixa 1"),"Lançar Preço Coluna (B) Faixa 1")</f>
        <v>Lançar Preço Coluna (B) Faixa 1</v>
      </c>
      <c r="M891" s="40" t="str">
        <f>IF(E891&lt;&gt;0,IF(AND(E891&lt;E872),"Preço Ok Coluna (C) Faixa 1","ERRO Preço Coluna (C) Faixa 1"),"Lançar Preço Coluna (C) Faixa 1")</f>
        <v>Lançar Preço Coluna (C) Faixa 1</v>
      </c>
      <c r="N891" s="40" t="str">
        <f>IF(F891&lt;&gt;0,IF(AND(F891&lt;F872),"Preço Ok Coluna (D) Faixa 1","ERRO Preço Coluna (D) Faixa 1"),"Lançar Preço Coluna (D) Faixa 1")</f>
        <v>Lançar Preço Coluna (D) Faixa 1</v>
      </c>
      <c r="O891" s="40"/>
      <c r="P891" s="31" t="str">
        <f>IF(F891&lt;&gt;"",IF(I891=TRUE,"Preços OK na Faixa 1","ERRO Preços na Faixa 1"),"Lançar Preços na Faixa 1")</f>
        <v>Lançar Preços na Faixa 1</v>
      </c>
    </row>
    <row r="892" spans="1:16" ht="25.5">
      <c r="A892" s="11">
        <v>2</v>
      </c>
      <c r="B892" s="12" t="s">
        <v>2</v>
      </c>
      <c r="C892" s="19"/>
      <c r="D892" s="19"/>
      <c r="E892" s="19"/>
      <c r="F892" s="19"/>
      <c r="G892" s="10">
        <f t="shared" si="260"/>
        <v>0</v>
      </c>
      <c r="H892" s="75"/>
      <c r="I892" s="51" t="str">
        <f t="shared" si="261"/>
        <v/>
      </c>
      <c r="J892" s="4"/>
      <c r="K892" s="40" t="str">
        <f>IF(C892&lt;&gt;0,IF(AND(C892&lt;C873),"Preço Ok Coluna (A) Faixa 1","ERRO Preço Coluna (A) Faixa 1"),"Lançar Preço Coluna (A) Faixa 1")</f>
        <v>Lançar Preço Coluna (A) Faixa 1</v>
      </c>
      <c r="L892" s="40" t="str">
        <f>IF(D892&lt;&gt;0,IF(AND(D892&lt;D873),"Preço Ok Coluna (B) Faixa 1","ERRO Preço Coluna (B) Faixa 1"),"Lançar Preço Coluna (B) Faixa 1")</f>
        <v>Lançar Preço Coluna (B) Faixa 1</v>
      </c>
      <c r="M892" s="40" t="str">
        <f>IF(E892&lt;&gt;0,IF(AND(E892&lt;E873),"Preço Ok Coluna (C) Faixa 1","ERRO Preço Coluna (C) Faixa 1"),"Lançar Preço Coluna (C) Faixa 1")</f>
        <v>Lançar Preço Coluna (C) Faixa 1</v>
      </c>
      <c r="N892" s="40" t="str">
        <f>IF(F892&lt;&gt;0,IF(AND(F892&lt;F873),"Preço Ok Coluna (D) Faixa 1","ERRO Preço Coluna (D) Faixa 1"),"Lançar Preço Coluna (D) Faixa 1")</f>
        <v>Lançar Preço Coluna (D) Faixa 1</v>
      </c>
      <c r="O892" s="33"/>
      <c r="P892" s="31" t="str">
        <f>IF(F892&lt;&gt;"",IF(I892=TRUE,"Preços OK na Faixa 2","ERRO Preços na Faixa 2"),"Lançar Preços na Faixa 2")</f>
        <v>Lançar Preços na Faixa 2</v>
      </c>
    </row>
    <row r="893" spans="1:16" ht="25.5">
      <c r="A893" s="11">
        <v>3</v>
      </c>
      <c r="B893" s="12" t="s">
        <v>3</v>
      </c>
      <c r="C893" s="19"/>
      <c r="D893" s="19"/>
      <c r="E893" s="19"/>
      <c r="F893" s="19"/>
      <c r="G893" s="10">
        <f t="shared" si="260"/>
        <v>0</v>
      </c>
      <c r="H893" s="75"/>
      <c r="I893" s="51" t="str">
        <f t="shared" si="261"/>
        <v/>
      </c>
      <c r="J893" s="4"/>
      <c r="K893" s="40" t="str">
        <f t="shared" ref="K893:K903" si="262">IF(C893&lt;&gt;0,IF(AND(C893&lt;C874),"Preço Ok Coluna (A) Faixa 1","ERRO Preço Coluna (A) Faixa 1"),"Lançar Preço Coluna (A) Faixa 1")</f>
        <v>Lançar Preço Coluna (A) Faixa 1</v>
      </c>
      <c r="L893" s="40" t="str">
        <f t="shared" ref="L893:L903" si="263">IF(D893&lt;&gt;0,IF(AND(D893&lt;D874),"Preço Ok Coluna (B) Faixa 1","ERRO Preço Coluna (B) Faixa 1"),"Lançar Preço Coluna (B) Faixa 1")</f>
        <v>Lançar Preço Coluna (B) Faixa 1</v>
      </c>
      <c r="M893" s="40" t="str">
        <f t="shared" ref="M893:M903" si="264">IF(E893&lt;&gt;0,IF(AND(E893&lt;E874),"Preço Ok Coluna (C) Faixa 1","ERRO Preço Coluna (C) Faixa 1"),"Lançar Preço Coluna (C) Faixa 1")</f>
        <v>Lançar Preço Coluna (C) Faixa 1</v>
      </c>
      <c r="N893" s="40" t="str">
        <f t="shared" ref="N893:N903" si="265">IF(F893&lt;&gt;0,IF(AND(F893&lt;F874),"Preço Ok Coluna (D) Faixa 1","ERRO Preço Coluna (D) Faixa 1"),"Lançar Preço Coluna (D) Faixa 1")</f>
        <v>Lançar Preço Coluna (D) Faixa 1</v>
      </c>
      <c r="O893" s="33"/>
      <c r="P893" s="31" t="str">
        <f>IF(F893&lt;&gt;"",IF(I893=TRUE,"Preços OK na Faixa 3","ERRO Preços na Faixa 3"),"Lançar Preços na Faixa 3")</f>
        <v>Lançar Preços na Faixa 3</v>
      </c>
    </row>
    <row r="894" spans="1:16" ht="25.5">
      <c r="A894" s="11">
        <v>4</v>
      </c>
      <c r="B894" s="12" t="s">
        <v>4</v>
      </c>
      <c r="C894" s="19"/>
      <c r="D894" s="19"/>
      <c r="E894" s="19"/>
      <c r="F894" s="19"/>
      <c r="G894" s="10">
        <f t="shared" si="260"/>
        <v>0</v>
      </c>
      <c r="H894" s="75"/>
      <c r="I894" s="51" t="str">
        <f t="shared" si="261"/>
        <v/>
      </c>
      <c r="J894" s="4"/>
      <c r="K894" s="40" t="str">
        <f t="shared" si="262"/>
        <v>Lançar Preço Coluna (A) Faixa 1</v>
      </c>
      <c r="L894" s="40" t="str">
        <f t="shared" si="263"/>
        <v>Lançar Preço Coluna (B) Faixa 1</v>
      </c>
      <c r="M894" s="40" t="str">
        <f t="shared" si="264"/>
        <v>Lançar Preço Coluna (C) Faixa 1</v>
      </c>
      <c r="N894" s="40" t="str">
        <f t="shared" si="265"/>
        <v>Lançar Preço Coluna (D) Faixa 1</v>
      </c>
      <c r="O894" s="33"/>
      <c r="P894" s="31" t="str">
        <f>IF(F894&lt;&gt;"",IF(I894=TRUE,"Preços OK na Faixa 4","ERRO Preços na Faixa 4"),"Lançar Preços na Faixa 4")</f>
        <v>Lançar Preços na Faixa 4</v>
      </c>
    </row>
    <row r="895" spans="1:16" ht="25.5">
      <c r="A895" s="11">
        <v>5</v>
      </c>
      <c r="B895" s="12" t="s">
        <v>5</v>
      </c>
      <c r="C895" s="19"/>
      <c r="D895" s="19"/>
      <c r="E895" s="19"/>
      <c r="F895" s="19"/>
      <c r="G895" s="10">
        <f t="shared" si="260"/>
        <v>0</v>
      </c>
      <c r="H895" s="75"/>
      <c r="I895" s="51" t="str">
        <f t="shared" si="261"/>
        <v/>
      </c>
      <c r="J895" s="4"/>
      <c r="K895" s="40" t="str">
        <f t="shared" si="262"/>
        <v>Lançar Preço Coluna (A) Faixa 1</v>
      </c>
      <c r="L895" s="40" t="str">
        <f t="shared" si="263"/>
        <v>Lançar Preço Coluna (B) Faixa 1</v>
      </c>
      <c r="M895" s="40" t="str">
        <f t="shared" si="264"/>
        <v>Lançar Preço Coluna (C) Faixa 1</v>
      </c>
      <c r="N895" s="40" t="str">
        <f t="shared" si="265"/>
        <v>Lançar Preço Coluna (D) Faixa 1</v>
      </c>
      <c r="O895" s="33"/>
      <c r="P895" s="31" t="str">
        <f>IF(F895&lt;&gt;"",IF(I895=TRUE,"Preços OK na Faixa 5","ERRO Preços na Faixa 5"),"Lançar Preços na Faixa 5")</f>
        <v>Lançar Preços na Faixa 5</v>
      </c>
    </row>
    <row r="896" spans="1:16" ht="25.5">
      <c r="A896" s="11">
        <v>6</v>
      </c>
      <c r="B896" s="12" t="s">
        <v>6</v>
      </c>
      <c r="C896" s="19"/>
      <c r="D896" s="19"/>
      <c r="E896" s="19"/>
      <c r="F896" s="19"/>
      <c r="G896" s="10">
        <f t="shared" si="260"/>
        <v>0</v>
      </c>
      <c r="H896" s="75"/>
      <c r="I896" s="51" t="str">
        <f t="shared" si="261"/>
        <v/>
      </c>
      <c r="J896" s="4"/>
      <c r="K896" s="40" t="str">
        <f t="shared" si="262"/>
        <v>Lançar Preço Coluna (A) Faixa 1</v>
      </c>
      <c r="L896" s="40" t="str">
        <f t="shared" si="263"/>
        <v>Lançar Preço Coluna (B) Faixa 1</v>
      </c>
      <c r="M896" s="40" t="str">
        <f t="shared" si="264"/>
        <v>Lançar Preço Coluna (C) Faixa 1</v>
      </c>
      <c r="N896" s="40" t="str">
        <f t="shared" si="265"/>
        <v>Lançar Preço Coluna (D) Faixa 1</v>
      </c>
      <c r="O896" s="33"/>
      <c r="P896" s="31" t="str">
        <f>IF(F896&lt;&gt;"",IF(I896=TRUE,"Preços OK na Faixa 6","ERRO Preços na Faixa 6"),"Lançar Preços na Faixa 6")</f>
        <v>Lançar Preços na Faixa 6</v>
      </c>
    </row>
    <row r="897" spans="1:16" ht="25.5">
      <c r="A897" s="11">
        <v>7</v>
      </c>
      <c r="B897" s="12" t="s">
        <v>7</v>
      </c>
      <c r="C897" s="19"/>
      <c r="D897" s="19"/>
      <c r="E897" s="19"/>
      <c r="F897" s="19"/>
      <c r="G897" s="10">
        <f t="shared" si="260"/>
        <v>0</v>
      </c>
      <c r="H897" s="75"/>
      <c r="I897" s="51" t="str">
        <f t="shared" si="261"/>
        <v/>
      </c>
      <c r="J897" s="4"/>
      <c r="K897" s="40" t="str">
        <f t="shared" si="262"/>
        <v>Lançar Preço Coluna (A) Faixa 1</v>
      </c>
      <c r="L897" s="40" t="str">
        <f t="shared" si="263"/>
        <v>Lançar Preço Coluna (B) Faixa 1</v>
      </c>
      <c r="M897" s="40" t="str">
        <f t="shared" si="264"/>
        <v>Lançar Preço Coluna (C) Faixa 1</v>
      </c>
      <c r="N897" s="40" t="str">
        <f t="shared" si="265"/>
        <v>Lançar Preço Coluna (D) Faixa 1</v>
      </c>
      <c r="O897" s="33"/>
      <c r="P897" s="31" t="str">
        <f>IF(F897&lt;&gt;"",IF(I897=TRUE,"Preços OK na Faixa 7","ERRO Preços na Faixa 7"),"Lançar Preços na Faixa 7")</f>
        <v>Lançar Preços na Faixa 7</v>
      </c>
    </row>
    <row r="898" spans="1:16" ht="25.5">
      <c r="A898" s="11">
        <v>8</v>
      </c>
      <c r="B898" s="12" t="s">
        <v>8</v>
      </c>
      <c r="C898" s="19"/>
      <c r="D898" s="19"/>
      <c r="E898" s="19"/>
      <c r="F898" s="19"/>
      <c r="G898" s="10">
        <f t="shared" si="260"/>
        <v>0</v>
      </c>
      <c r="H898" s="75"/>
      <c r="I898" s="51" t="str">
        <f t="shared" si="261"/>
        <v/>
      </c>
      <c r="J898" s="4"/>
      <c r="K898" s="40" t="str">
        <f t="shared" si="262"/>
        <v>Lançar Preço Coluna (A) Faixa 1</v>
      </c>
      <c r="L898" s="40" t="str">
        <f t="shared" si="263"/>
        <v>Lançar Preço Coluna (B) Faixa 1</v>
      </c>
      <c r="M898" s="40" t="str">
        <f t="shared" si="264"/>
        <v>Lançar Preço Coluna (C) Faixa 1</v>
      </c>
      <c r="N898" s="40" t="str">
        <f t="shared" si="265"/>
        <v>Lançar Preço Coluna (D) Faixa 1</v>
      </c>
      <c r="O898" s="33"/>
      <c r="P898" s="31" t="str">
        <f>IF(F898&lt;&gt;"",IF(I898=TRUE,"Preços OK na Faixa 8","ERRO Preços na Faixa 8"),"Lançar Preços na Faixa 8")</f>
        <v>Lançar Preços na Faixa 8</v>
      </c>
    </row>
    <row r="899" spans="1:16" ht="25.5">
      <c r="A899" s="11">
        <v>9</v>
      </c>
      <c r="B899" s="12" t="s">
        <v>9</v>
      </c>
      <c r="C899" s="19"/>
      <c r="D899" s="19"/>
      <c r="E899" s="19"/>
      <c r="F899" s="19"/>
      <c r="G899" s="10">
        <f t="shared" si="260"/>
        <v>0</v>
      </c>
      <c r="H899" s="75"/>
      <c r="I899" s="51" t="str">
        <f t="shared" si="261"/>
        <v/>
      </c>
      <c r="J899" s="4"/>
      <c r="K899" s="40" t="str">
        <f t="shared" si="262"/>
        <v>Lançar Preço Coluna (A) Faixa 1</v>
      </c>
      <c r="L899" s="40" t="str">
        <f t="shared" si="263"/>
        <v>Lançar Preço Coluna (B) Faixa 1</v>
      </c>
      <c r="M899" s="40" t="str">
        <f t="shared" si="264"/>
        <v>Lançar Preço Coluna (C) Faixa 1</v>
      </c>
      <c r="N899" s="40" t="str">
        <f t="shared" si="265"/>
        <v>Lançar Preço Coluna (D) Faixa 1</v>
      </c>
      <c r="O899" s="33"/>
      <c r="P899" s="31" t="str">
        <f>IF(F899&lt;&gt;"",IF(I899=TRUE,"Preços OK na Faixa 9","ERRO Preços na Faixa 9"),"Lançar Preços na Faixa 9")</f>
        <v>Lançar Preços na Faixa 9</v>
      </c>
    </row>
    <row r="900" spans="1:16" ht="25.5">
      <c r="A900" s="11">
        <v>10</v>
      </c>
      <c r="B900" s="12" t="s">
        <v>10</v>
      </c>
      <c r="C900" s="19"/>
      <c r="D900" s="19"/>
      <c r="E900" s="19"/>
      <c r="F900" s="19"/>
      <c r="G900" s="10">
        <f t="shared" si="260"/>
        <v>0</v>
      </c>
      <c r="H900" s="75"/>
      <c r="I900" s="51" t="str">
        <f t="shared" si="261"/>
        <v/>
      </c>
      <c r="J900" s="4"/>
      <c r="K900" s="40" t="str">
        <f t="shared" si="262"/>
        <v>Lançar Preço Coluna (A) Faixa 1</v>
      </c>
      <c r="L900" s="40" t="str">
        <f t="shared" si="263"/>
        <v>Lançar Preço Coluna (B) Faixa 1</v>
      </c>
      <c r="M900" s="40" t="str">
        <f t="shared" si="264"/>
        <v>Lançar Preço Coluna (C) Faixa 1</v>
      </c>
      <c r="N900" s="40" t="str">
        <f t="shared" si="265"/>
        <v>Lançar Preço Coluna (D) Faixa 1</v>
      </c>
      <c r="O900" s="33"/>
      <c r="P900" s="31" t="str">
        <f>IF(F900&lt;&gt;"",IF(I900=TRUE,"Preços OK na Faixa 10","ERRO Preços na Faixa 10"),"Lançar Preços na Faixa 10")</f>
        <v>Lançar Preços na Faixa 10</v>
      </c>
    </row>
    <row r="901" spans="1:16" ht="25.5">
      <c r="A901" s="11">
        <v>11</v>
      </c>
      <c r="B901" s="12" t="s">
        <v>11</v>
      </c>
      <c r="C901" s="19"/>
      <c r="D901" s="19"/>
      <c r="E901" s="19"/>
      <c r="F901" s="19"/>
      <c r="G901" s="10">
        <f t="shared" si="260"/>
        <v>0</v>
      </c>
      <c r="H901" s="75"/>
      <c r="I901" s="51" t="str">
        <f t="shared" si="261"/>
        <v/>
      </c>
      <c r="J901" s="4"/>
      <c r="K901" s="40" t="str">
        <f t="shared" si="262"/>
        <v>Lançar Preço Coluna (A) Faixa 1</v>
      </c>
      <c r="L901" s="40" t="str">
        <f t="shared" si="263"/>
        <v>Lançar Preço Coluna (B) Faixa 1</v>
      </c>
      <c r="M901" s="40" t="str">
        <f t="shared" si="264"/>
        <v>Lançar Preço Coluna (C) Faixa 1</v>
      </c>
      <c r="N901" s="40" t="str">
        <f t="shared" si="265"/>
        <v>Lançar Preço Coluna (D) Faixa 1</v>
      </c>
      <c r="O901" s="33"/>
      <c r="P901" s="31" t="str">
        <f>IF(F901&lt;&gt;"",IF(I901=TRUE,"Preços OK na Faixa 11","ERRO Preços na Faixa 11"),"Lançar Preços na Faixa 11")</f>
        <v>Lançar Preços na Faixa 11</v>
      </c>
    </row>
    <row r="902" spans="1:16" ht="25.5">
      <c r="A902" s="11">
        <v>12</v>
      </c>
      <c r="B902" s="12" t="s">
        <v>12</v>
      </c>
      <c r="C902" s="19"/>
      <c r="D902" s="19"/>
      <c r="E902" s="19"/>
      <c r="F902" s="19"/>
      <c r="G902" s="10">
        <f t="shared" si="260"/>
        <v>0</v>
      </c>
      <c r="H902" s="75"/>
      <c r="I902" s="51" t="str">
        <f t="shared" si="261"/>
        <v/>
      </c>
      <c r="J902" s="4"/>
      <c r="K902" s="40" t="str">
        <f t="shared" si="262"/>
        <v>Lançar Preço Coluna (A) Faixa 1</v>
      </c>
      <c r="L902" s="40" t="str">
        <f t="shared" si="263"/>
        <v>Lançar Preço Coluna (B) Faixa 1</v>
      </c>
      <c r="M902" s="40" t="str">
        <f t="shared" si="264"/>
        <v>Lançar Preço Coluna (C) Faixa 1</v>
      </c>
      <c r="N902" s="40" t="str">
        <f t="shared" si="265"/>
        <v>Lançar Preço Coluna (D) Faixa 1</v>
      </c>
      <c r="O902" s="33"/>
      <c r="P902" s="36" t="str">
        <f>IF(F902&lt;&gt;"",IF(I902=TRUE,"Preços OK na Faixa 12","ERRO Preços na Faixa 12"),"Lançar Preços na Faixa 12")</f>
        <v>Lançar Preços na Faixa 12</v>
      </c>
    </row>
    <row r="903" spans="1:16" ht="26.25" thickBot="1">
      <c r="A903" s="46">
        <v>13</v>
      </c>
      <c r="B903" s="47" t="s">
        <v>13</v>
      </c>
      <c r="C903" s="48"/>
      <c r="D903" s="48"/>
      <c r="E903" s="48"/>
      <c r="F903" s="48"/>
      <c r="G903" s="49">
        <f t="shared" si="260"/>
        <v>0</v>
      </c>
      <c r="H903" s="75">
        <f>SUM(G891:G903)</f>
        <v>0</v>
      </c>
      <c r="I903" s="51" t="str">
        <f t="shared" si="261"/>
        <v/>
      </c>
      <c r="J903" s="4"/>
      <c r="K903" s="40" t="str">
        <f t="shared" si="262"/>
        <v>Lançar Preço Coluna (A) Faixa 1</v>
      </c>
      <c r="L903" s="40" t="str">
        <f t="shared" si="263"/>
        <v>Lançar Preço Coluna (B) Faixa 1</v>
      </c>
      <c r="M903" s="40" t="str">
        <f t="shared" si="264"/>
        <v>Lançar Preço Coluna (C) Faixa 1</v>
      </c>
      <c r="N903" s="40" t="str">
        <f t="shared" si="265"/>
        <v>Lançar Preço Coluna (D) Faixa 1</v>
      </c>
      <c r="O903" s="39"/>
      <c r="P903" s="36" t="str">
        <f>IF(F903&lt;&gt;"",IF(I903=TRUE,"Preços OK na Faixa 13","ERRO Preços na Faixa 13"),"Lançar Preços na Faixa 13")</f>
        <v>Lançar Preços na Faixa 13</v>
      </c>
    </row>
    <row r="904" spans="1:16" ht="21.75" customHeight="1" thickBot="1">
      <c r="A904" s="6"/>
      <c r="B904" s="4"/>
      <c r="C904" s="4"/>
      <c r="D904" s="4"/>
      <c r="E904" s="4"/>
      <c r="F904" s="4"/>
      <c r="G904" s="4"/>
      <c r="H904" s="74"/>
      <c r="L904" s="1"/>
    </row>
    <row r="905" spans="1:16" s="63" customFormat="1" ht="30.75" customHeight="1" thickBot="1">
      <c r="A905" s="160" t="s">
        <v>78</v>
      </c>
      <c r="B905" s="161"/>
      <c r="C905" s="161"/>
      <c r="D905" s="161"/>
      <c r="E905" s="162"/>
      <c r="F905" s="162"/>
      <c r="G905" s="163"/>
      <c r="H905" s="58"/>
      <c r="I905" s="62"/>
      <c r="J905" s="64"/>
      <c r="K905" s="145" t="s">
        <v>50</v>
      </c>
      <c r="L905" s="145"/>
      <c r="M905" s="145"/>
      <c r="N905" s="145"/>
      <c r="O905" s="61"/>
      <c r="P905" s="147" t="s">
        <v>51</v>
      </c>
    </row>
    <row r="906" spans="1:16" ht="72.95" customHeight="1" thickBot="1">
      <c r="A906" s="156" t="s">
        <v>121</v>
      </c>
      <c r="B906" s="157"/>
      <c r="C906" s="157"/>
      <c r="D906" s="157"/>
      <c r="E906" s="157"/>
      <c r="F906" s="157"/>
      <c r="G906" s="158"/>
      <c r="H906" s="53"/>
      <c r="K906" s="145"/>
      <c r="L906" s="145"/>
      <c r="M906" s="145"/>
      <c r="N906" s="145"/>
      <c r="O906" s="18"/>
      <c r="P906" s="147"/>
    </row>
    <row r="907" spans="1:16" ht="13.5" customHeight="1" thickBot="1">
      <c r="A907" s="127" t="s">
        <v>37</v>
      </c>
      <c r="B907" s="127" t="s">
        <v>36</v>
      </c>
      <c r="C907" s="130" t="s">
        <v>45</v>
      </c>
      <c r="D907" s="131"/>
      <c r="E907" s="131"/>
      <c r="F907" s="132"/>
      <c r="G907" s="133" t="s">
        <v>89</v>
      </c>
      <c r="H907" s="54"/>
      <c r="K907" s="145"/>
      <c r="L907" s="145"/>
      <c r="M907" s="145"/>
      <c r="N907" s="145"/>
      <c r="O907" s="18"/>
      <c r="P907" s="147"/>
    </row>
    <row r="908" spans="1:16" ht="13.5" thickBot="1">
      <c r="A908" s="128"/>
      <c r="B908" s="128"/>
      <c r="C908" s="21" t="s">
        <v>41</v>
      </c>
      <c r="D908" s="20" t="s">
        <v>42</v>
      </c>
      <c r="E908" s="20" t="s">
        <v>43</v>
      </c>
      <c r="F908" s="20" t="s">
        <v>44</v>
      </c>
      <c r="G908" s="134"/>
      <c r="H908" s="54"/>
      <c r="K908" s="145"/>
      <c r="L908" s="145"/>
      <c r="M908" s="145"/>
      <c r="N908" s="145"/>
      <c r="O908" s="18"/>
      <c r="P908" s="147"/>
    </row>
    <row r="909" spans="1:16" ht="41.25" thickBot="1">
      <c r="A909" s="129"/>
      <c r="B909" s="129"/>
      <c r="C909" s="43" t="s">
        <v>87</v>
      </c>
      <c r="D909" s="44" t="s">
        <v>47</v>
      </c>
      <c r="E909" s="44" t="s">
        <v>88</v>
      </c>
      <c r="F909" s="44" t="s">
        <v>49</v>
      </c>
      <c r="G909" s="135"/>
      <c r="H909" s="54"/>
      <c r="K909" s="146"/>
      <c r="L909" s="146"/>
      <c r="M909" s="146"/>
      <c r="N909" s="146"/>
      <c r="O909" s="32"/>
      <c r="P909" s="148"/>
    </row>
    <row r="910" spans="1:16" ht="25.5">
      <c r="A910" s="8">
        <v>1</v>
      </c>
      <c r="B910" s="9" t="s">
        <v>1</v>
      </c>
      <c r="C910" s="19"/>
      <c r="D910" s="19"/>
      <c r="E910" s="19"/>
      <c r="F910" s="19"/>
      <c r="G910" s="10">
        <f t="shared" ref="G910:G922" si="266">SUM(C910:D910)</f>
        <v>0</v>
      </c>
      <c r="H910" s="75"/>
      <c r="I910" s="51" t="str">
        <f t="shared" ref="I910:I922" si="267">IF(C910&lt;&gt;0,AND(D910&lt;C910,E910&lt;D910,F910&lt;E910),"")</f>
        <v/>
      </c>
      <c r="J910" s="4"/>
      <c r="K910" s="40" t="str">
        <f>IF(C910&lt;&gt;0,IF(AND(C910&lt;C891),"Preço Ok Coluna (A) Faixa 1","ERRO Preço Coluna (A) Faixa 1"),"Lançar Preço Coluna (A) Faixa 1")</f>
        <v>Lançar Preço Coluna (A) Faixa 1</v>
      </c>
      <c r="L910" s="40" t="str">
        <f>IF(D910&lt;&gt;0,IF(AND(D910&lt;D891),"Preço Ok Coluna (B) Faixa 1","ERRO Preço Coluna (B) Faixa 1"),"Lançar Preço Coluna (B) Faixa 1")</f>
        <v>Lançar Preço Coluna (B) Faixa 1</v>
      </c>
      <c r="M910" s="40" t="str">
        <f>IF(E910&lt;&gt;0,IF(AND(E910&lt;E891),"Preço Ok Coluna (C) Faixa 1","ERRO Preço Coluna (C) Faixa 1"),"Lançar Preço Coluna (C) Faixa 1")</f>
        <v>Lançar Preço Coluna (C) Faixa 1</v>
      </c>
      <c r="N910" s="40" t="str">
        <f>IF(F910&lt;&gt;0,IF(AND(F910&lt;F891),"Preço Ok Coluna (D) Faixa 1","ERRO Preço Coluna (D) Faixa 1"),"Lançar Preço Coluna (D) Faixa 1")</f>
        <v>Lançar Preço Coluna (D) Faixa 1</v>
      </c>
      <c r="O910" s="40"/>
      <c r="P910" s="31" t="str">
        <f>IF(F910&lt;&gt;"",IF(I910=TRUE,"Preços OK na Faixa 1","ERRO Preços na Faixa 1"),"Lançar Preços na Faixa 1")</f>
        <v>Lançar Preços na Faixa 1</v>
      </c>
    </row>
    <row r="911" spans="1:16" ht="25.5">
      <c r="A911" s="11">
        <v>2</v>
      </c>
      <c r="B911" s="12" t="s">
        <v>2</v>
      </c>
      <c r="C911" s="19"/>
      <c r="D911" s="19"/>
      <c r="E911" s="19"/>
      <c r="F911" s="19"/>
      <c r="G911" s="10">
        <f t="shared" si="266"/>
        <v>0</v>
      </c>
      <c r="H911" s="75"/>
      <c r="I911" s="51" t="str">
        <f t="shared" si="267"/>
        <v/>
      </c>
      <c r="J911" s="4"/>
      <c r="K911" s="40" t="str">
        <f>IF(C911&lt;&gt;0,IF(AND(C911&lt;C892),"Preço Ok Coluna (A) Faixa 1","ERRO Preço Coluna (A) Faixa 1"),"Lançar Preço Coluna (A) Faixa 1")</f>
        <v>Lançar Preço Coluna (A) Faixa 1</v>
      </c>
      <c r="L911" s="40" t="str">
        <f>IF(D911&lt;&gt;0,IF(AND(D911&lt;D892),"Preço Ok Coluna (B) Faixa 1","ERRO Preço Coluna (B) Faixa 1"),"Lançar Preço Coluna (B) Faixa 1")</f>
        <v>Lançar Preço Coluna (B) Faixa 1</v>
      </c>
      <c r="M911" s="40" t="str">
        <f>IF(E911&lt;&gt;0,IF(AND(E911&lt;E892),"Preço Ok Coluna (C) Faixa 1","ERRO Preço Coluna (C) Faixa 1"),"Lançar Preço Coluna (C) Faixa 1")</f>
        <v>Lançar Preço Coluna (C) Faixa 1</v>
      </c>
      <c r="N911" s="40" t="str">
        <f>IF(F911&lt;&gt;0,IF(AND(F911&lt;F892),"Preço Ok Coluna (D) Faixa 1","ERRO Preço Coluna (D) Faixa 1"),"Lançar Preço Coluna (D) Faixa 1")</f>
        <v>Lançar Preço Coluna (D) Faixa 1</v>
      </c>
      <c r="O911" s="33"/>
      <c r="P911" s="31" t="str">
        <f>IF(F911&lt;&gt;"",IF(I911=TRUE,"Preços OK na Faixa 2","ERRO Preços na Faixa 2"),"Lançar Preços na Faixa 2")</f>
        <v>Lançar Preços na Faixa 2</v>
      </c>
    </row>
    <row r="912" spans="1:16" ht="25.5">
      <c r="A912" s="11">
        <v>3</v>
      </c>
      <c r="B912" s="12" t="s">
        <v>3</v>
      </c>
      <c r="C912" s="19"/>
      <c r="D912" s="19"/>
      <c r="E912" s="19"/>
      <c r="F912" s="19"/>
      <c r="G912" s="10">
        <f t="shared" si="266"/>
        <v>0</v>
      </c>
      <c r="H912" s="75"/>
      <c r="I912" s="51" t="str">
        <f t="shared" si="267"/>
        <v/>
      </c>
      <c r="J912" s="4"/>
      <c r="K912" s="40" t="str">
        <f t="shared" ref="K912:K922" si="268">IF(C912&lt;&gt;0,IF(AND(C912&lt;C893),"Preço Ok Coluna (A) Faixa 1","ERRO Preço Coluna (A) Faixa 1"),"Lançar Preço Coluna (A) Faixa 1")</f>
        <v>Lançar Preço Coluna (A) Faixa 1</v>
      </c>
      <c r="L912" s="40" t="str">
        <f t="shared" ref="L912:L922" si="269">IF(D912&lt;&gt;0,IF(AND(D912&lt;D893),"Preço Ok Coluna (B) Faixa 1","ERRO Preço Coluna (B) Faixa 1"),"Lançar Preço Coluna (B) Faixa 1")</f>
        <v>Lançar Preço Coluna (B) Faixa 1</v>
      </c>
      <c r="M912" s="40" t="str">
        <f t="shared" ref="M912:M922" si="270">IF(E912&lt;&gt;0,IF(AND(E912&lt;E893),"Preço Ok Coluna (C) Faixa 1","ERRO Preço Coluna (C) Faixa 1"),"Lançar Preço Coluna (C) Faixa 1")</f>
        <v>Lançar Preço Coluna (C) Faixa 1</v>
      </c>
      <c r="N912" s="40" t="str">
        <f t="shared" ref="N912:N922" si="271">IF(F912&lt;&gt;0,IF(AND(F912&lt;F893),"Preço Ok Coluna (D) Faixa 1","ERRO Preço Coluna (D) Faixa 1"),"Lançar Preço Coluna (D) Faixa 1")</f>
        <v>Lançar Preço Coluna (D) Faixa 1</v>
      </c>
      <c r="O912" s="33"/>
      <c r="P912" s="31" t="str">
        <f>IF(F912&lt;&gt;"",IF(I912=TRUE,"Preços OK na Faixa 3","ERRO Preços na Faixa 3"),"Lançar Preços na Faixa 3")</f>
        <v>Lançar Preços na Faixa 3</v>
      </c>
    </row>
    <row r="913" spans="1:16" ht="25.5">
      <c r="A913" s="11">
        <v>4</v>
      </c>
      <c r="B913" s="12" t="s">
        <v>4</v>
      </c>
      <c r="C913" s="19"/>
      <c r="D913" s="19"/>
      <c r="E913" s="19"/>
      <c r="F913" s="19"/>
      <c r="G913" s="10">
        <f t="shared" si="266"/>
        <v>0</v>
      </c>
      <c r="H913" s="75"/>
      <c r="I913" s="51" t="str">
        <f t="shared" si="267"/>
        <v/>
      </c>
      <c r="J913" s="4"/>
      <c r="K913" s="40" t="str">
        <f t="shared" si="268"/>
        <v>Lançar Preço Coluna (A) Faixa 1</v>
      </c>
      <c r="L913" s="40" t="str">
        <f t="shared" si="269"/>
        <v>Lançar Preço Coluna (B) Faixa 1</v>
      </c>
      <c r="M913" s="40" t="str">
        <f t="shared" si="270"/>
        <v>Lançar Preço Coluna (C) Faixa 1</v>
      </c>
      <c r="N913" s="40" t="str">
        <f t="shared" si="271"/>
        <v>Lançar Preço Coluna (D) Faixa 1</v>
      </c>
      <c r="O913" s="33"/>
      <c r="P913" s="31" t="str">
        <f>IF(F913&lt;&gt;"",IF(I913=TRUE,"Preços OK na Faixa 4","ERRO Preços na Faixa 4"),"Lançar Preços na Faixa 4")</f>
        <v>Lançar Preços na Faixa 4</v>
      </c>
    </row>
    <row r="914" spans="1:16" ht="25.5">
      <c r="A914" s="11">
        <v>5</v>
      </c>
      <c r="B914" s="12" t="s">
        <v>5</v>
      </c>
      <c r="C914" s="19"/>
      <c r="D914" s="19"/>
      <c r="E914" s="19"/>
      <c r="F914" s="19"/>
      <c r="G914" s="10">
        <f t="shared" si="266"/>
        <v>0</v>
      </c>
      <c r="H914" s="75"/>
      <c r="I914" s="51" t="str">
        <f t="shared" si="267"/>
        <v/>
      </c>
      <c r="J914" s="4"/>
      <c r="K914" s="40" t="str">
        <f t="shared" si="268"/>
        <v>Lançar Preço Coluna (A) Faixa 1</v>
      </c>
      <c r="L914" s="40" t="str">
        <f t="shared" si="269"/>
        <v>Lançar Preço Coluna (B) Faixa 1</v>
      </c>
      <c r="M914" s="40" t="str">
        <f t="shared" si="270"/>
        <v>Lançar Preço Coluna (C) Faixa 1</v>
      </c>
      <c r="N914" s="40" t="str">
        <f t="shared" si="271"/>
        <v>Lançar Preço Coluna (D) Faixa 1</v>
      </c>
      <c r="O914" s="33"/>
      <c r="P914" s="31" t="str">
        <f>IF(F914&lt;&gt;"",IF(I914=TRUE,"Preços OK na Faixa 5","ERRO Preços na Faixa 5"),"Lançar Preços na Faixa 5")</f>
        <v>Lançar Preços na Faixa 5</v>
      </c>
    </row>
    <row r="915" spans="1:16" ht="25.5">
      <c r="A915" s="11">
        <v>6</v>
      </c>
      <c r="B915" s="12" t="s">
        <v>6</v>
      </c>
      <c r="C915" s="19"/>
      <c r="D915" s="19"/>
      <c r="E915" s="19"/>
      <c r="F915" s="19"/>
      <c r="G915" s="10">
        <f t="shared" si="266"/>
        <v>0</v>
      </c>
      <c r="H915" s="75"/>
      <c r="I915" s="51" t="str">
        <f t="shared" si="267"/>
        <v/>
      </c>
      <c r="J915" s="4"/>
      <c r="K915" s="40" t="str">
        <f t="shared" si="268"/>
        <v>Lançar Preço Coluna (A) Faixa 1</v>
      </c>
      <c r="L915" s="40" t="str">
        <f t="shared" si="269"/>
        <v>Lançar Preço Coluna (B) Faixa 1</v>
      </c>
      <c r="M915" s="40" t="str">
        <f t="shared" si="270"/>
        <v>Lançar Preço Coluna (C) Faixa 1</v>
      </c>
      <c r="N915" s="40" t="str">
        <f t="shared" si="271"/>
        <v>Lançar Preço Coluna (D) Faixa 1</v>
      </c>
      <c r="O915" s="33"/>
      <c r="P915" s="31" t="str">
        <f>IF(F915&lt;&gt;"",IF(I915=TRUE,"Preços OK na Faixa 6","ERRO Preços na Faixa 6"),"Lançar Preços na Faixa 6")</f>
        <v>Lançar Preços na Faixa 6</v>
      </c>
    </row>
    <row r="916" spans="1:16" ht="25.5">
      <c r="A916" s="11">
        <v>7</v>
      </c>
      <c r="B916" s="12" t="s">
        <v>7</v>
      </c>
      <c r="C916" s="19"/>
      <c r="D916" s="19"/>
      <c r="E916" s="19"/>
      <c r="F916" s="19"/>
      <c r="G916" s="10">
        <f t="shared" si="266"/>
        <v>0</v>
      </c>
      <c r="H916" s="75"/>
      <c r="I916" s="51" t="str">
        <f t="shared" si="267"/>
        <v/>
      </c>
      <c r="J916" s="4"/>
      <c r="K916" s="40" t="str">
        <f t="shared" si="268"/>
        <v>Lançar Preço Coluna (A) Faixa 1</v>
      </c>
      <c r="L916" s="40" t="str">
        <f t="shared" si="269"/>
        <v>Lançar Preço Coluna (B) Faixa 1</v>
      </c>
      <c r="M916" s="40" t="str">
        <f t="shared" si="270"/>
        <v>Lançar Preço Coluna (C) Faixa 1</v>
      </c>
      <c r="N916" s="40" t="str">
        <f t="shared" si="271"/>
        <v>Lançar Preço Coluna (D) Faixa 1</v>
      </c>
      <c r="O916" s="33"/>
      <c r="P916" s="31" t="str">
        <f>IF(F916&lt;&gt;"",IF(I916=TRUE,"Preços OK na Faixa 7","ERRO Preços na Faixa 7"),"Lançar Preços na Faixa 7")</f>
        <v>Lançar Preços na Faixa 7</v>
      </c>
    </row>
    <row r="917" spans="1:16" ht="25.5">
      <c r="A917" s="11">
        <v>8</v>
      </c>
      <c r="B917" s="12" t="s">
        <v>8</v>
      </c>
      <c r="C917" s="19"/>
      <c r="D917" s="19"/>
      <c r="E917" s="19"/>
      <c r="F917" s="19"/>
      <c r="G917" s="10">
        <f t="shared" si="266"/>
        <v>0</v>
      </c>
      <c r="H917" s="75"/>
      <c r="I917" s="51" t="str">
        <f t="shared" si="267"/>
        <v/>
      </c>
      <c r="J917" s="4"/>
      <c r="K917" s="40" t="str">
        <f t="shared" si="268"/>
        <v>Lançar Preço Coluna (A) Faixa 1</v>
      </c>
      <c r="L917" s="40" t="str">
        <f t="shared" si="269"/>
        <v>Lançar Preço Coluna (B) Faixa 1</v>
      </c>
      <c r="M917" s="40" t="str">
        <f t="shared" si="270"/>
        <v>Lançar Preço Coluna (C) Faixa 1</v>
      </c>
      <c r="N917" s="40" t="str">
        <f t="shared" si="271"/>
        <v>Lançar Preço Coluna (D) Faixa 1</v>
      </c>
      <c r="O917" s="33"/>
      <c r="P917" s="31" t="str">
        <f>IF(F917&lt;&gt;"",IF(I917=TRUE,"Preços OK na Faixa 8","ERRO Preços na Faixa 8"),"Lançar Preços na Faixa 8")</f>
        <v>Lançar Preços na Faixa 8</v>
      </c>
    </row>
    <row r="918" spans="1:16" ht="25.5">
      <c r="A918" s="11">
        <v>9</v>
      </c>
      <c r="B918" s="12" t="s">
        <v>9</v>
      </c>
      <c r="C918" s="19"/>
      <c r="D918" s="19"/>
      <c r="E918" s="19"/>
      <c r="F918" s="19"/>
      <c r="G918" s="10">
        <f t="shared" si="266"/>
        <v>0</v>
      </c>
      <c r="H918" s="75"/>
      <c r="I918" s="51" t="str">
        <f t="shared" si="267"/>
        <v/>
      </c>
      <c r="J918" s="4"/>
      <c r="K918" s="40" t="str">
        <f t="shared" si="268"/>
        <v>Lançar Preço Coluna (A) Faixa 1</v>
      </c>
      <c r="L918" s="40" t="str">
        <f t="shared" si="269"/>
        <v>Lançar Preço Coluna (B) Faixa 1</v>
      </c>
      <c r="M918" s="40" t="str">
        <f t="shared" si="270"/>
        <v>Lançar Preço Coluna (C) Faixa 1</v>
      </c>
      <c r="N918" s="40" t="str">
        <f t="shared" si="271"/>
        <v>Lançar Preço Coluna (D) Faixa 1</v>
      </c>
      <c r="O918" s="33"/>
      <c r="P918" s="31" t="str">
        <f>IF(F918&lt;&gt;"",IF(I918=TRUE,"Preços OK na Faixa 9","ERRO Preços na Faixa 9"),"Lançar Preços na Faixa 9")</f>
        <v>Lançar Preços na Faixa 9</v>
      </c>
    </row>
    <row r="919" spans="1:16" ht="25.5">
      <c r="A919" s="11">
        <v>10</v>
      </c>
      <c r="B919" s="12" t="s">
        <v>10</v>
      </c>
      <c r="C919" s="19"/>
      <c r="D919" s="19"/>
      <c r="E919" s="19"/>
      <c r="F919" s="19"/>
      <c r="G919" s="10">
        <f t="shared" si="266"/>
        <v>0</v>
      </c>
      <c r="H919" s="75"/>
      <c r="I919" s="51" t="str">
        <f t="shared" si="267"/>
        <v/>
      </c>
      <c r="J919" s="4"/>
      <c r="K919" s="40" t="str">
        <f t="shared" si="268"/>
        <v>Lançar Preço Coluna (A) Faixa 1</v>
      </c>
      <c r="L919" s="40" t="str">
        <f t="shared" si="269"/>
        <v>Lançar Preço Coluna (B) Faixa 1</v>
      </c>
      <c r="M919" s="40" t="str">
        <f t="shared" si="270"/>
        <v>Lançar Preço Coluna (C) Faixa 1</v>
      </c>
      <c r="N919" s="40" t="str">
        <f t="shared" si="271"/>
        <v>Lançar Preço Coluna (D) Faixa 1</v>
      </c>
      <c r="O919" s="33"/>
      <c r="P919" s="31" t="str">
        <f>IF(F919&lt;&gt;"",IF(I919=TRUE,"Preços OK na Faixa 10","ERRO Preços na Faixa 10"),"Lançar Preços na Faixa 10")</f>
        <v>Lançar Preços na Faixa 10</v>
      </c>
    </row>
    <row r="920" spans="1:16" ht="25.5">
      <c r="A920" s="11">
        <v>11</v>
      </c>
      <c r="B920" s="12" t="s">
        <v>11</v>
      </c>
      <c r="C920" s="19"/>
      <c r="D920" s="19"/>
      <c r="E920" s="19"/>
      <c r="F920" s="19"/>
      <c r="G920" s="10">
        <f t="shared" si="266"/>
        <v>0</v>
      </c>
      <c r="H920" s="75"/>
      <c r="I920" s="51" t="str">
        <f t="shared" si="267"/>
        <v/>
      </c>
      <c r="J920" s="4"/>
      <c r="K920" s="40" t="str">
        <f t="shared" si="268"/>
        <v>Lançar Preço Coluna (A) Faixa 1</v>
      </c>
      <c r="L920" s="40" t="str">
        <f t="shared" si="269"/>
        <v>Lançar Preço Coluna (B) Faixa 1</v>
      </c>
      <c r="M920" s="40" t="str">
        <f t="shared" si="270"/>
        <v>Lançar Preço Coluna (C) Faixa 1</v>
      </c>
      <c r="N920" s="40" t="str">
        <f t="shared" si="271"/>
        <v>Lançar Preço Coluna (D) Faixa 1</v>
      </c>
      <c r="O920" s="33"/>
      <c r="P920" s="31" t="str">
        <f>IF(F920&lt;&gt;"",IF(I920=TRUE,"Preços OK na Faixa 11","ERRO Preços na Faixa 11"),"Lançar Preços na Faixa 11")</f>
        <v>Lançar Preços na Faixa 11</v>
      </c>
    </row>
    <row r="921" spans="1:16" ht="25.5">
      <c r="A921" s="11">
        <v>12</v>
      </c>
      <c r="B921" s="12" t="s">
        <v>12</v>
      </c>
      <c r="C921" s="19"/>
      <c r="D921" s="19"/>
      <c r="E921" s="19"/>
      <c r="F921" s="19"/>
      <c r="G921" s="10">
        <f t="shared" si="266"/>
        <v>0</v>
      </c>
      <c r="H921" s="75"/>
      <c r="I921" s="51" t="str">
        <f t="shared" si="267"/>
        <v/>
      </c>
      <c r="J921" s="4"/>
      <c r="K921" s="40" t="str">
        <f t="shared" si="268"/>
        <v>Lançar Preço Coluna (A) Faixa 1</v>
      </c>
      <c r="L921" s="40" t="str">
        <f t="shared" si="269"/>
        <v>Lançar Preço Coluna (B) Faixa 1</v>
      </c>
      <c r="M921" s="40" t="str">
        <f t="shared" si="270"/>
        <v>Lançar Preço Coluna (C) Faixa 1</v>
      </c>
      <c r="N921" s="40" t="str">
        <f t="shared" si="271"/>
        <v>Lançar Preço Coluna (D) Faixa 1</v>
      </c>
      <c r="O921" s="33"/>
      <c r="P921" s="36" t="str">
        <f>IF(F921&lt;&gt;"",IF(I921=TRUE,"Preços OK na Faixa 12","ERRO Preços na Faixa 12"),"Lançar Preços na Faixa 12")</f>
        <v>Lançar Preços na Faixa 12</v>
      </c>
    </row>
    <row r="922" spans="1:16" ht="26.25" thickBot="1">
      <c r="A922" s="46">
        <v>13</v>
      </c>
      <c r="B922" s="47" t="s">
        <v>13</v>
      </c>
      <c r="C922" s="48"/>
      <c r="D922" s="48"/>
      <c r="E922" s="48"/>
      <c r="F922" s="48"/>
      <c r="G922" s="49">
        <f t="shared" si="266"/>
        <v>0</v>
      </c>
      <c r="H922" s="75">
        <f>SUM(G910:G922)</f>
        <v>0</v>
      </c>
      <c r="I922" s="51" t="str">
        <f t="shared" si="267"/>
        <v/>
      </c>
      <c r="J922" s="4"/>
      <c r="K922" s="40" t="str">
        <f t="shared" si="268"/>
        <v>Lançar Preço Coluna (A) Faixa 1</v>
      </c>
      <c r="L922" s="40" t="str">
        <f t="shared" si="269"/>
        <v>Lançar Preço Coluna (B) Faixa 1</v>
      </c>
      <c r="M922" s="40" t="str">
        <f t="shared" si="270"/>
        <v>Lançar Preço Coluna (C) Faixa 1</v>
      </c>
      <c r="N922" s="40" t="str">
        <f t="shared" si="271"/>
        <v>Lançar Preço Coluna (D) Faixa 1</v>
      </c>
      <c r="O922" s="39"/>
      <c r="P922" s="36" t="str">
        <f>IF(F922&lt;&gt;"",IF(I922=TRUE,"Preços OK na Faixa 13","ERRO Preços na Faixa 13"),"Lançar Preços na Faixa 13")</f>
        <v>Lançar Preços na Faixa 13</v>
      </c>
    </row>
    <row r="923" spans="1:16" ht="21.75" customHeight="1" thickBot="1">
      <c r="A923" s="6"/>
      <c r="B923" s="4"/>
      <c r="C923" s="4"/>
      <c r="D923" s="4"/>
      <c r="E923" s="4"/>
      <c r="F923" s="4"/>
      <c r="G923" s="4"/>
      <c r="H923" s="74"/>
      <c r="L923" s="1"/>
    </row>
    <row r="924" spans="1:16" s="63" customFormat="1" ht="30.75" customHeight="1" thickBot="1">
      <c r="A924" s="160" t="s">
        <v>79</v>
      </c>
      <c r="B924" s="161"/>
      <c r="C924" s="161"/>
      <c r="D924" s="161"/>
      <c r="E924" s="162"/>
      <c r="F924" s="162"/>
      <c r="G924" s="163"/>
      <c r="H924" s="58"/>
      <c r="I924" s="62"/>
      <c r="J924" s="64"/>
      <c r="K924" s="145" t="s">
        <v>50</v>
      </c>
      <c r="L924" s="145"/>
      <c r="M924" s="145"/>
      <c r="N924" s="145"/>
      <c r="O924" s="61"/>
      <c r="P924" s="147" t="s">
        <v>51</v>
      </c>
    </row>
    <row r="925" spans="1:16" ht="74.099999999999994" customHeight="1" thickBot="1">
      <c r="A925" s="156" t="s">
        <v>122</v>
      </c>
      <c r="B925" s="157"/>
      <c r="C925" s="157"/>
      <c r="D925" s="157"/>
      <c r="E925" s="157"/>
      <c r="F925" s="157"/>
      <c r="G925" s="158"/>
      <c r="H925" s="53"/>
      <c r="K925" s="145"/>
      <c r="L925" s="145"/>
      <c r="M925" s="145"/>
      <c r="N925" s="145"/>
      <c r="O925" s="18"/>
      <c r="P925" s="147"/>
    </row>
    <row r="926" spans="1:16" ht="13.5" customHeight="1" thickBot="1">
      <c r="A926" s="127" t="s">
        <v>37</v>
      </c>
      <c r="B926" s="127" t="s">
        <v>36</v>
      </c>
      <c r="C926" s="130" t="s">
        <v>45</v>
      </c>
      <c r="D926" s="131"/>
      <c r="E926" s="131"/>
      <c r="F926" s="132"/>
      <c r="G926" s="133" t="s">
        <v>89</v>
      </c>
      <c r="H926" s="54"/>
      <c r="K926" s="145"/>
      <c r="L926" s="145"/>
      <c r="M926" s="145"/>
      <c r="N926" s="145"/>
      <c r="O926" s="18"/>
      <c r="P926" s="147"/>
    </row>
    <row r="927" spans="1:16" ht="13.5" thickBot="1">
      <c r="A927" s="128"/>
      <c r="B927" s="128"/>
      <c r="C927" s="21" t="s">
        <v>41</v>
      </c>
      <c r="D927" s="20" t="s">
        <v>42</v>
      </c>
      <c r="E927" s="20" t="s">
        <v>43</v>
      </c>
      <c r="F927" s="20" t="s">
        <v>44</v>
      </c>
      <c r="G927" s="134"/>
      <c r="H927" s="54"/>
      <c r="K927" s="145"/>
      <c r="L927" s="145"/>
      <c r="M927" s="145"/>
      <c r="N927" s="145"/>
      <c r="O927" s="18"/>
      <c r="P927" s="147"/>
    </row>
    <row r="928" spans="1:16" ht="41.25" thickBot="1">
      <c r="A928" s="129"/>
      <c r="B928" s="129"/>
      <c r="C928" s="43" t="s">
        <v>87</v>
      </c>
      <c r="D928" s="44" t="s">
        <v>47</v>
      </c>
      <c r="E928" s="44" t="s">
        <v>88</v>
      </c>
      <c r="F928" s="44" t="s">
        <v>49</v>
      </c>
      <c r="G928" s="135"/>
      <c r="H928" s="54"/>
      <c r="K928" s="146"/>
      <c r="L928" s="146"/>
      <c r="M928" s="146"/>
      <c r="N928" s="146"/>
      <c r="O928" s="32"/>
      <c r="P928" s="148"/>
    </row>
    <row r="929" spans="1:16" ht="25.5">
      <c r="A929" s="8">
        <v>1</v>
      </c>
      <c r="B929" s="9" t="s">
        <v>1</v>
      </c>
      <c r="C929" s="19"/>
      <c r="D929" s="19"/>
      <c r="E929" s="19"/>
      <c r="F929" s="19"/>
      <c r="G929" s="10">
        <f t="shared" ref="G929:G941" si="272">SUM(C929:D929)</f>
        <v>0</v>
      </c>
      <c r="H929" s="75"/>
      <c r="I929" s="51" t="str">
        <f t="shared" ref="I929:I941" si="273">IF(C929&lt;&gt;0,AND(D929&lt;C929,E929&lt;D929,F929&lt;E929),"")</f>
        <v/>
      </c>
      <c r="J929" s="4"/>
      <c r="K929" s="40" t="str">
        <f>IF(C929&lt;&gt;0,IF(AND(C929&lt;C910),"Preço Ok Coluna (A) Faixa 1","ERRO Preço Coluna (A) Faixa 1"),"Lançar Preço Coluna (A) Faixa 1")</f>
        <v>Lançar Preço Coluna (A) Faixa 1</v>
      </c>
      <c r="L929" s="40" t="str">
        <f>IF(D929&lt;&gt;0,IF(AND(D929&lt;D910),"Preço Ok Coluna (B) Faixa 1","ERRO Preço Coluna (B) Faixa 1"),"Lançar Preço Coluna (B) Faixa 1")</f>
        <v>Lançar Preço Coluna (B) Faixa 1</v>
      </c>
      <c r="M929" s="40" t="str">
        <f>IF(E929&lt;&gt;0,IF(AND(E929&lt;E910),"Preço Ok Coluna (C) Faixa 1","ERRO Preço Coluna (C) Faixa 1"),"Lançar Preço Coluna (C) Faixa 1")</f>
        <v>Lançar Preço Coluna (C) Faixa 1</v>
      </c>
      <c r="N929" s="40" t="str">
        <f>IF(F929&lt;&gt;0,IF(AND(F929&lt;F910),"Preço Ok Coluna (D) Faixa 1","ERRO Preço Coluna (D) Faixa 1"),"Lançar Preço Coluna (D) Faixa 1")</f>
        <v>Lançar Preço Coluna (D) Faixa 1</v>
      </c>
      <c r="O929" s="40"/>
      <c r="P929" s="31" t="str">
        <f>IF(F929&lt;&gt;"",IF(I929=TRUE,"Preços OK na Faixa 1","ERRO Preços na Faixa 1"),"Lançar Preços na Faixa 1")</f>
        <v>Lançar Preços na Faixa 1</v>
      </c>
    </row>
    <row r="930" spans="1:16" ht="25.5">
      <c r="A930" s="11">
        <v>2</v>
      </c>
      <c r="B930" s="12" t="s">
        <v>2</v>
      </c>
      <c r="C930" s="19"/>
      <c r="D930" s="19"/>
      <c r="E930" s="19"/>
      <c r="F930" s="19"/>
      <c r="G930" s="10">
        <f t="shared" si="272"/>
        <v>0</v>
      </c>
      <c r="H930" s="75"/>
      <c r="I930" s="51" t="str">
        <f t="shared" si="273"/>
        <v/>
      </c>
      <c r="J930" s="4"/>
      <c r="K930" s="40" t="str">
        <f>IF(C930&lt;&gt;0,IF(AND(C930&lt;C911),"Preço Ok Coluna (A) Faixa 1","ERRO Preço Coluna (A) Faixa 1"),"Lançar Preço Coluna (A) Faixa 1")</f>
        <v>Lançar Preço Coluna (A) Faixa 1</v>
      </c>
      <c r="L930" s="40" t="str">
        <f>IF(D930&lt;&gt;0,IF(AND(D930&lt;D911),"Preço Ok Coluna (B) Faixa 1","ERRO Preço Coluna (B) Faixa 1"),"Lançar Preço Coluna (B) Faixa 1")</f>
        <v>Lançar Preço Coluna (B) Faixa 1</v>
      </c>
      <c r="M930" s="40" t="str">
        <f>IF(E930&lt;&gt;0,IF(AND(E930&lt;E911),"Preço Ok Coluna (C) Faixa 1","ERRO Preço Coluna (C) Faixa 1"),"Lançar Preço Coluna (C) Faixa 1")</f>
        <v>Lançar Preço Coluna (C) Faixa 1</v>
      </c>
      <c r="N930" s="40" t="str">
        <f>IF(F930&lt;&gt;0,IF(AND(F930&lt;F911),"Preço Ok Coluna (D) Faixa 1","ERRO Preço Coluna (D) Faixa 1"),"Lançar Preço Coluna (D) Faixa 1")</f>
        <v>Lançar Preço Coluna (D) Faixa 1</v>
      </c>
      <c r="O930" s="33"/>
      <c r="P930" s="31" t="str">
        <f>IF(F930&lt;&gt;"",IF(I930=TRUE,"Preços OK na Faixa 2","ERRO Preços na Faixa 2"),"Lançar Preços na Faixa 2")</f>
        <v>Lançar Preços na Faixa 2</v>
      </c>
    </row>
    <row r="931" spans="1:16" ht="25.5">
      <c r="A931" s="11">
        <v>3</v>
      </c>
      <c r="B931" s="12" t="s">
        <v>3</v>
      </c>
      <c r="C931" s="19"/>
      <c r="D931" s="19"/>
      <c r="E931" s="19"/>
      <c r="F931" s="19"/>
      <c r="G931" s="10">
        <f t="shared" si="272"/>
        <v>0</v>
      </c>
      <c r="H931" s="75"/>
      <c r="I931" s="51" t="str">
        <f t="shared" si="273"/>
        <v/>
      </c>
      <c r="J931" s="4"/>
      <c r="K931" s="40" t="str">
        <f t="shared" ref="K931:K941" si="274">IF(C931&lt;&gt;0,IF(AND(C931&lt;C912),"Preço Ok Coluna (A) Faixa 1","ERRO Preço Coluna (A) Faixa 1"),"Lançar Preço Coluna (A) Faixa 1")</f>
        <v>Lançar Preço Coluna (A) Faixa 1</v>
      </c>
      <c r="L931" s="40" t="str">
        <f t="shared" ref="L931:L941" si="275">IF(D931&lt;&gt;0,IF(AND(D931&lt;D912),"Preço Ok Coluna (B) Faixa 1","ERRO Preço Coluna (B) Faixa 1"),"Lançar Preço Coluna (B) Faixa 1")</f>
        <v>Lançar Preço Coluna (B) Faixa 1</v>
      </c>
      <c r="M931" s="40" t="str">
        <f t="shared" ref="M931:M941" si="276">IF(E931&lt;&gt;0,IF(AND(E931&lt;E912),"Preço Ok Coluna (C) Faixa 1","ERRO Preço Coluna (C) Faixa 1"),"Lançar Preço Coluna (C) Faixa 1")</f>
        <v>Lançar Preço Coluna (C) Faixa 1</v>
      </c>
      <c r="N931" s="40" t="str">
        <f t="shared" ref="N931:N941" si="277">IF(F931&lt;&gt;0,IF(AND(F931&lt;F912),"Preço Ok Coluna (D) Faixa 1","ERRO Preço Coluna (D) Faixa 1"),"Lançar Preço Coluna (D) Faixa 1")</f>
        <v>Lançar Preço Coluna (D) Faixa 1</v>
      </c>
      <c r="O931" s="33"/>
      <c r="P931" s="31" t="str">
        <f>IF(F931&lt;&gt;"",IF(I931=TRUE,"Preços OK na Faixa 3","ERRO Preços na Faixa 3"),"Lançar Preços na Faixa 3")</f>
        <v>Lançar Preços na Faixa 3</v>
      </c>
    </row>
    <row r="932" spans="1:16" ht="25.5">
      <c r="A932" s="11">
        <v>4</v>
      </c>
      <c r="B932" s="12" t="s">
        <v>4</v>
      </c>
      <c r="C932" s="19"/>
      <c r="D932" s="19"/>
      <c r="E932" s="19"/>
      <c r="F932" s="19"/>
      <c r="G932" s="10">
        <f t="shared" si="272"/>
        <v>0</v>
      </c>
      <c r="H932" s="75"/>
      <c r="I932" s="51" t="str">
        <f t="shared" si="273"/>
        <v/>
      </c>
      <c r="J932" s="4"/>
      <c r="K932" s="40" t="str">
        <f t="shared" si="274"/>
        <v>Lançar Preço Coluna (A) Faixa 1</v>
      </c>
      <c r="L932" s="40" t="str">
        <f t="shared" si="275"/>
        <v>Lançar Preço Coluna (B) Faixa 1</v>
      </c>
      <c r="M932" s="40" t="str">
        <f t="shared" si="276"/>
        <v>Lançar Preço Coluna (C) Faixa 1</v>
      </c>
      <c r="N932" s="40" t="str">
        <f t="shared" si="277"/>
        <v>Lançar Preço Coluna (D) Faixa 1</v>
      </c>
      <c r="O932" s="33"/>
      <c r="P932" s="31" t="str">
        <f>IF(F932&lt;&gt;"",IF(I932=TRUE,"Preços OK na Faixa 4","ERRO Preços na Faixa 4"),"Lançar Preços na Faixa 4")</f>
        <v>Lançar Preços na Faixa 4</v>
      </c>
    </row>
    <row r="933" spans="1:16" ht="25.5">
      <c r="A933" s="11">
        <v>5</v>
      </c>
      <c r="B933" s="12" t="s">
        <v>5</v>
      </c>
      <c r="C933" s="19"/>
      <c r="D933" s="19"/>
      <c r="E933" s="19"/>
      <c r="F933" s="19"/>
      <c r="G933" s="10">
        <f t="shared" si="272"/>
        <v>0</v>
      </c>
      <c r="H933" s="75"/>
      <c r="I933" s="51" t="str">
        <f t="shared" si="273"/>
        <v/>
      </c>
      <c r="J933" s="4"/>
      <c r="K933" s="40" t="str">
        <f t="shared" si="274"/>
        <v>Lançar Preço Coluna (A) Faixa 1</v>
      </c>
      <c r="L933" s="40" t="str">
        <f t="shared" si="275"/>
        <v>Lançar Preço Coluna (B) Faixa 1</v>
      </c>
      <c r="M933" s="40" t="str">
        <f t="shared" si="276"/>
        <v>Lançar Preço Coluna (C) Faixa 1</v>
      </c>
      <c r="N933" s="40" t="str">
        <f t="shared" si="277"/>
        <v>Lançar Preço Coluna (D) Faixa 1</v>
      </c>
      <c r="O933" s="33"/>
      <c r="P933" s="31" t="str">
        <f>IF(F933&lt;&gt;"",IF(I933=TRUE,"Preços OK na Faixa 5","ERRO Preços na Faixa 5"),"Lançar Preços na Faixa 5")</f>
        <v>Lançar Preços na Faixa 5</v>
      </c>
    </row>
    <row r="934" spans="1:16" ht="25.5">
      <c r="A934" s="11">
        <v>6</v>
      </c>
      <c r="B934" s="12" t="s">
        <v>6</v>
      </c>
      <c r="C934" s="19"/>
      <c r="D934" s="19"/>
      <c r="E934" s="19"/>
      <c r="F934" s="19"/>
      <c r="G934" s="10">
        <f t="shared" si="272"/>
        <v>0</v>
      </c>
      <c r="H934" s="75"/>
      <c r="I934" s="51" t="str">
        <f t="shared" si="273"/>
        <v/>
      </c>
      <c r="J934" s="4"/>
      <c r="K934" s="40" t="str">
        <f t="shared" si="274"/>
        <v>Lançar Preço Coluna (A) Faixa 1</v>
      </c>
      <c r="L934" s="40" t="str">
        <f t="shared" si="275"/>
        <v>Lançar Preço Coluna (B) Faixa 1</v>
      </c>
      <c r="M934" s="40" t="str">
        <f t="shared" si="276"/>
        <v>Lançar Preço Coluna (C) Faixa 1</v>
      </c>
      <c r="N934" s="40" t="str">
        <f t="shared" si="277"/>
        <v>Lançar Preço Coluna (D) Faixa 1</v>
      </c>
      <c r="O934" s="33"/>
      <c r="P934" s="31" t="str">
        <f>IF(F934&lt;&gt;"",IF(I934=TRUE,"Preços OK na Faixa 6","ERRO Preços na Faixa 6"),"Lançar Preços na Faixa 6")</f>
        <v>Lançar Preços na Faixa 6</v>
      </c>
    </row>
    <row r="935" spans="1:16" ht="25.5">
      <c r="A935" s="11">
        <v>7</v>
      </c>
      <c r="B935" s="12" t="s">
        <v>7</v>
      </c>
      <c r="C935" s="19"/>
      <c r="D935" s="19"/>
      <c r="E935" s="19"/>
      <c r="F935" s="19"/>
      <c r="G935" s="10">
        <f t="shared" si="272"/>
        <v>0</v>
      </c>
      <c r="H935" s="75"/>
      <c r="I935" s="51" t="str">
        <f t="shared" si="273"/>
        <v/>
      </c>
      <c r="J935" s="4"/>
      <c r="K935" s="40" t="str">
        <f t="shared" si="274"/>
        <v>Lançar Preço Coluna (A) Faixa 1</v>
      </c>
      <c r="L935" s="40" t="str">
        <f t="shared" si="275"/>
        <v>Lançar Preço Coluna (B) Faixa 1</v>
      </c>
      <c r="M935" s="40" t="str">
        <f t="shared" si="276"/>
        <v>Lançar Preço Coluna (C) Faixa 1</v>
      </c>
      <c r="N935" s="40" t="str">
        <f t="shared" si="277"/>
        <v>Lançar Preço Coluna (D) Faixa 1</v>
      </c>
      <c r="O935" s="33"/>
      <c r="P935" s="31" t="str">
        <f>IF(F935&lt;&gt;"",IF(I935=TRUE,"Preços OK na Faixa 7","ERRO Preços na Faixa 7"),"Lançar Preços na Faixa 7")</f>
        <v>Lançar Preços na Faixa 7</v>
      </c>
    </row>
    <row r="936" spans="1:16" ht="25.5">
      <c r="A936" s="11">
        <v>8</v>
      </c>
      <c r="B936" s="12" t="s">
        <v>8</v>
      </c>
      <c r="C936" s="19"/>
      <c r="D936" s="19"/>
      <c r="E936" s="19"/>
      <c r="F936" s="19"/>
      <c r="G936" s="10">
        <f t="shared" si="272"/>
        <v>0</v>
      </c>
      <c r="H936" s="75"/>
      <c r="I936" s="51" t="str">
        <f t="shared" si="273"/>
        <v/>
      </c>
      <c r="J936" s="4"/>
      <c r="K936" s="40" t="str">
        <f t="shared" si="274"/>
        <v>Lançar Preço Coluna (A) Faixa 1</v>
      </c>
      <c r="L936" s="40" t="str">
        <f t="shared" si="275"/>
        <v>Lançar Preço Coluna (B) Faixa 1</v>
      </c>
      <c r="M936" s="40" t="str">
        <f t="shared" si="276"/>
        <v>Lançar Preço Coluna (C) Faixa 1</v>
      </c>
      <c r="N936" s="40" t="str">
        <f t="shared" si="277"/>
        <v>Lançar Preço Coluna (D) Faixa 1</v>
      </c>
      <c r="O936" s="33"/>
      <c r="P936" s="31" t="str">
        <f>IF(F936&lt;&gt;"",IF(I936=TRUE,"Preços OK na Faixa 8","ERRO Preços na Faixa 8"),"Lançar Preços na Faixa 8")</f>
        <v>Lançar Preços na Faixa 8</v>
      </c>
    </row>
    <row r="937" spans="1:16" ht="25.5">
      <c r="A937" s="11">
        <v>9</v>
      </c>
      <c r="B937" s="12" t="s">
        <v>9</v>
      </c>
      <c r="C937" s="19"/>
      <c r="D937" s="19"/>
      <c r="E937" s="19"/>
      <c r="F937" s="19"/>
      <c r="G937" s="10">
        <f t="shared" si="272"/>
        <v>0</v>
      </c>
      <c r="H937" s="75"/>
      <c r="I937" s="51" t="str">
        <f t="shared" si="273"/>
        <v/>
      </c>
      <c r="J937" s="4"/>
      <c r="K937" s="40" t="str">
        <f t="shared" si="274"/>
        <v>Lançar Preço Coluna (A) Faixa 1</v>
      </c>
      <c r="L937" s="40" t="str">
        <f t="shared" si="275"/>
        <v>Lançar Preço Coluna (B) Faixa 1</v>
      </c>
      <c r="M937" s="40" t="str">
        <f t="shared" si="276"/>
        <v>Lançar Preço Coluna (C) Faixa 1</v>
      </c>
      <c r="N937" s="40" t="str">
        <f t="shared" si="277"/>
        <v>Lançar Preço Coluna (D) Faixa 1</v>
      </c>
      <c r="O937" s="33"/>
      <c r="P937" s="31" t="str">
        <f>IF(F937&lt;&gt;"",IF(I937=TRUE,"Preços OK na Faixa 9","ERRO Preços na Faixa 9"),"Lançar Preços na Faixa 9")</f>
        <v>Lançar Preços na Faixa 9</v>
      </c>
    </row>
    <row r="938" spans="1:16" ht="25.5">
      <c r="A938" s="11">
        <v>10</v>
      </c>
      <c r="B938" s="12" t="s">
        <v>10</v>
      </c>
      <c r="C938" s="19"/>
      <c r="D938" s="19"/>
      <c r="E938" s="19"/>
      <c r="F938" s="19"/>
      <c r="G938" s="10">
        <f t="shared" si="272"/>
        <v>0</v>
      </c>
      <c r="H938" s="75"/>
      <c r="I938" s="51" t="str">
        <f t="shared" si="273"/>
        <v/>
      </c>
      <c r="J938" s="4"/>
      <c r="K938" s="40" t="str">
        <f t="shared" si="274"/>
        <v>Lançar Preço Coluna (A) Faixa 1</v>
      </c>
      <c r="L938" s="40" t="str">
        <f t="shared" si="275"/>
        <v>Lançar Preço Coluna (B) Faixa 1</v>
      </c>
      <c r="M938" s="40" t="str">
        <f t="shared" si="276"/>
        <v>Lançar Preço Coluna (C) Faixa 1</v>
      </c>
      <c r="N938" s="40" t="str">
        <f t="shared" si="277"/>
        <v>Lançar Preço Coluna (D) Faixa 1</v>
      </c>
      <c r="O938" s="33"/>
      <c r="P938" s="31" t="str">
        <f>IF(F938&lt;&gt;"",IF(I938=TRUE,"Preços OK na Faixa 10","ERRO Preços na Faixa 10"),"Lançar Preços na Faixa 10")</f>
        <v>Lançar Preços na Faixa 10</v>
      </c>
    </row>
    <row r="939" spans="1:16" ht="25.5">
      <c r="A939" s="11">
        <v>11</v>
      </c>
      <c r="B939" s="12" t="s">
        <v>11</v>
      </c>
      <c r="C939" s="19"/>
      <c r="D939" s="19"/>
      <c r="E939" s="19"/>
      <c r="F939" s="19"/>
      <c r="G939" s="10">
        <f t="shared" si="272"/>
        <v>0</v>
      </c>
      <c r="H939" s="75"/>
      <c r="I939" s="51" t="str">
        <f t="shared" si="273"/>
        <v/>
      </c>
      <c r="J939" s="4"/>
      <c r="K939" s="40" t="str">
        <f t="shared" si="274"/>
        <v>Lançar Preço Coluna (A) Faixa 1</v>
      </c>
      <c r="L939" s="40" t="str">
        <f t="shared" si="275"/>
        <v>Lançar Preço Coluna (B) Faixa 1</v>
      </c>
      <c r="M939" s="40" t="str">
        <f t="shared" si="276"/>
        <v>Lançar Preço Coluna (C) Faixa 1</v>
      </c>
      <c r="N939" s="40" t="str">
        <f t="shared" si="277"/>
        <v>Lançar Preço Coluna (D) Faixa 1</v>
      </c>
      <c r="O939" s="33"/>
      <c r="P939" s="31" t="str">
        <f>IF(F939&lt;&gt;"",IF(I939=TRUE,"Preços OK na Faixa 11","ERRO Preços na Faixa 11"),"Lançar Preços na Faixa 11")</f>
        <v>Lançar Preços na Faixa 11</v>
      </c>
    </row>
    <row r="940" spans="1:16" ht="25.5">
      <c r="A940" s="11">
        <v>12</v>
      </c>
      <c r="B940" s="12" t="s">
        <v>12</v>
      </c>
      <c r="C940" s="19"/>
      <c r="D940" s="19"/>
      <c r="E940" s="19"/>
      <c r="F940" s="19"/>
      <c r="G940" s="10">
        <f t="shared" si="272"/>
        <v>0</v>
      </c>
      <c r="H940" s="75"/>
      <c r="I940" s="51" t="str">
        <f t="shared" si="273"/>
        <v/>
      </c>
      <c r="J940" s="4"/>
      <c r="K940" s="40" t="str">
        <f t="shared" si="274"/>
        <v>Lançar Preço Coluna (A) Faixa 1</v>
      </c>
      <c r="L940" s="40" t="str">
        <f t="shared" si="275"/>
        <v>Lançar Preço Coluna (B) Faixa 1</v>
      </c>
      <c r="M940" s="40" t="str">
        <f t="shared" si="276"/>
        <v>Lançar Preço Coluna (C) Faixa 1</v>
      </c>
      <c r="N940" s="40" t="str">
        <f t="shared" si="277"/>
        <v>Lançar Preço Coluna (D) Faixa 1</v>
      </c>
      <c r="O940" s="33"/>
      <c r="P940" s="36" t="str">
        <f>IF(F940&lt;&gt;"",IF(I940=TRUE,"Preços OK na Faixa 12","ERRO Preços na Faixa 12"),"Lançar Preços na Faixa 12")</f>
        <v>Lançar Preços na Faixa 12</v>
      </c>
    </row>
    <row r="941" spans="1:16" ht="26.25" thickBot="1">
      <c r="A941" s="46">
        <v>13</v>
      </c>
      <c r="B941" s="47" t="s">
        <v>13</v>
      </c>
      <c r="C941" s="48"/>
      <c r="D941" s="48"/>
      <c r="E941" s="48"/>
      <c r="F941" s="48"/>
      <c r="G941" s="49">
        <f t="shared" si="272"/>
        <v>0</v>
      </c>
      <c r="H941" s="75">
        <f>SUM(G929:G941)</f>
        <v>0</v>
      </c>
      <c r="I941" s="51" t="str">
        <f t="shared" si="273"/>
        <v/>
      </c>
      <c r="J941" s="4"/>
      <c r="K941" s="40" t="str">
        <f t="shared" si="274"/>
        <v>Lançar Preço Coluna (A) Faixa 1</v>
      </c>
      <c r="L941" s="40" t="str">
        <f t="shared" si="275"/>
        <v>Lançar Preço Coluna (B) Faixa 1</v>
      </c>
      <c r="M941" s="40" t="str">
        <f t="shared" si="276"/>
        <v>Lançar Preço Coluna (C) Faixa 1</v>
      </c>
      <c r="N941" s="40" t="str">
        <f t="shared" si="277"/>
        <v>Lançar Preço Coluna (D) Faixa 1</v>
      </c>
      <c r="O941" s="39"/>
      <c r="P941" s="36" t="str">
        <f>IF(F941&lt;&gt;"",IF(I941=TRUE,"Preços OK na Faixa 13","ERRO Preços na Faixa 13"),"Lançar Preços na Faixa 13")</f>
        <v>Lançar Preços na Faixa 13</v>
      </c>
    </row>
    <row r="942" spans="1:16" ht="21.75" customHeight="1" thickBot="1">
      <c r="A942" s="6"/>
      <c r="B942" s="4"/>
      <c r="C942" s="4"/>
      <c r="D942" s="4"/>
      <c r="E942" s="4"/>
      <c r="F942" s="4"/>
      <c r="G942" s="4"/>
      <c r="H942" s="74"/>
      <c r="L942" s="1"/>
    </row>
    <row r="943" spans="1:16" s="63" customFormat="1" ht="30.75" customHeight="1" thickBot="1">
      <c r="A943" s="160" t="s">
        <v>80</v>
      </c>
      <c r="B943" s="161"/>
      <c r="C943" s="161"/>
      <c r="D943" s="161"/>
      <c r="E943" s="162"/>
      <c r="F943" s="162"/>
      <c r="G943" s="163"/>
      <c r="H943" s="58"/>
      <c r="I943" s="62"/>
      <c r="J943" s="64"/>
      <c r="K943" s="145" t="s">
        <v>50</v>
      </c>
      <c r="L943" s="145"/>
      <c r="M943" s="145"/>
      <c r="N943" s="145"/>
      <c r="O943" s="61"/>
      <c r="P943" s="147" t="s">
        <v>51</v>
      </c>
    </row>
    <row r="944" spans="1:16" ht="71.099999999999994" customHeight="1" thickBot="1">
      <c r="A944" s="156" t="s">
        <v>123</v>
      </c>
      <c r="B944" s="157"/>
      <c r="C944" s="157"/>
      <c r="D944" s="157"/>
      <c r="E944" s="157"/>
      <c r="F944" s="157"/>
      <c r="G944" s="158"/>
      <c r="H944" s="53"/>
      <c r="K944" s="145"/>
      <c r="L944" s="145"/>
      <c r="M944" s="145"/>
      <c r="N944" s="145"/>
      <c r="O944" s="18"/>
      <c r="P944" s="147"/>
    </row>
    <row r="945" spans="1:16" ht="13.5" customHeight="1" thickBot="1">
      <c r="A945" s="127" t="s">
        <v>37</v>
      </c>
      <c r="B945" s="127" t="s">
        <v>36</v>
      </c>
      <c r="C945" s="130" t="s">
        <v>45</v>
      </c>
      <c r="D945" s="131"/>
      <c r="E945" s="131"/>
      <c r="F945" s="132"/>
      <c r="G945" s="133" t="s">
        <v>89</v>
      </c>
      <c r="H945" s="54"/>
      <c r="K945" s="145"/>
      <c r="L945" s="145"/>
      <c r="M945" s="145"/>
      <c r="N945" s="145"/>
      <c r="O945" s="18"/>
      <c r="P945" s="147"/>
    </row>
    <row r="946" spans="1:16" ht="13.5" thickBot="1">
      <c r="A946" s="128"/>
      <c r="B946" s="128"/>
      <c r="C946" s="21" t="s">
        <v>41</v>
      </c>
      <c r="D946" s="20" t="s">
        <v>42</v>
      </c>
      <c r="E946" s="20" t="s">
        <v>43</v>
      </c>
      <c r="F946" s="20" t="s">
        <v>44</v>
      </c>
      <c r="G946" s="134"/>
      <c r="H946" s="54"/>
      <c r="K946" s="145"/>
      <c r="L946" s="145"/>
      <c r="M946" s="145"/>
      <c r="N946" s="145"/>
      <c r="O946" s="18"/>
      <c r="P946" s="147"/>
    </row>
    <row r="947" spans="1:16" ht="41.25" thickBot="1">
      <c r="A947" s="129"/>
      <c r="B947" s="129"/>
      <c r="C947" s="43" t="s">
        <v>87</v>
      </c>
      <c r="D947" s="44" t="s">
        <v>47</v>
      </c>
      <c r="E947" s="44" t="s">
        <v>88</v>
      </c>
      <c r="F947" s="44" t="s">
        <v>49</v>
      </c>
      <c r="G947" s="135"/>
      <c r="H947" s="54"/>
      <c r="K947" s="146"/>
      <c r="L947" s="146"/>
      <c r="M947" s="146"/>
      <c r="N947" s="146"/>
      <c r="O947" s="32"/>
      <c r="P947" s="148"/>
    </row>
    <row r="948" spans="1:16" ht="25.5">
      <c r="A948" s="8">
        <v>1</v>
      </c>
      <c r="B948" s="9" t="s">
        <v>1</v>
      </c>
      <c r="C948" s="19"/>
      <c r="D948" s="19"/>
      <c r="E948" s="19"/>
      <c r="F948" s="19"/>
      <c r="G948" s="10">
        <f t="shared" ref="G948:G960" si="278">SUM(C948:D948)</f>
        <v>0</v>
      </c>
      <c r="H948" s="75"/>
      <c r="I948" s="51" t="str">
        <f t="shared" ref="I948:I960" si="279">IF(C948&lt;&gt;0,AND(D948&lt;C948,E948&lt;D948,F948&lt;E948),"")</f>
        <v/>
      </c>
      <c r="J948" s="4"/>
      <c r="K948" s="40" t="str">
        <f>IF(C948&lt;&gt;0,IF(AND(C948&lt;C929),"Preço Ok Coluna (A) Faixa 1","ERRO Preço Coluna (A) Faixa 1"),"Lançar Preço Coluna (A) Faixa 1")</f>
        <v>Lançar Preço Coluna (A) Faixa 1</v>
      </c>
      <c r="L948" s="40" t="str">
        <f>IF(D948&lt;&gt;0,IF(AND(D948&lt;D929),"Preço Ok Coluna (B) Faixa 1","ERRO Preço Coluna (B) Faixa 1"),"Lançar Preço Coluna (B) Faixa 1")</f>
        <v>Lançar Preço Coluna (B) Faixa 1</v>
      </c>
      <c r="M948" s="40" t="str">
        <f>IF(E948&lt;&gt;0,IF(AND(E948&lt;E929),"Preço Ok Coluna (C) Faixa 1","ERRO Preço Coluna (C) Faixa 1"),"Lançar Preço Coluna (C) Faixa 1")</f>
        <v>Lançar Preço Coluna (C) Faixa 1</v>
      </c>
      <c r="N948" s="40" t="str">
        <f>IF(F948&lt;&gt;0,IF(AND(F948&lt;F929),"Preço Ok Coluna (D) Faixa 1","ERRO Preço Coluna (D) Faixa 1"),"Lançar Preço Coluna (D) Faixa 1")</f>
        <v>Lançar Preço Coluna (D) Faixa 1</v>
      </c>
      <c r="O948" s="40"/>
      <c r="P948" s="31" t="str">
        <f>IF(F948&lt;&gt;"",IF(I948=TRUE,"Preços OK na Faixa 1","ERRO Preços na Faixa 1"),"Lançar Preços na Faixa 1")</f>
        <v>Lançar Preços na Faixa 1</v>
      </c>
    </row>
    <row r="949" spans="1:16" ht="25.5">
      <c r="A949" s="11">
        <v>2</v>
      </c>
      <c r="B949" s="12" t="s">
        <v>2</v>
      </c>
      <c r="C949" s="19"/>
      <c r="D949" s="19"/>
      <c r="E949" s="19"/>
      <c r="F949" s="19"/>
      <c r="G949" s="10">
        <f t="shared" si="278"/>
        <v>0</v>
      </c>
      <c r="H949" s="75"/>
      <c r="I949" s="51" t="str">
        <f t="shared" si="279"/>
        <v/>
      </c>
      <c r="J949" s="4"/>
      <c r="K949" s="40" t="str">
        <f>IF(C949&lt;&gt;0,IF(AND(C949&lt;C930),"Preço Ok Coluna (A) Faixa 1","ERRO Preço Coluna (A) Faixa 1"),"Lançar Preço Coluna (A) Faixa 1")</f>
        <v>Lançar Preço Coluna (A) Faixa 1</v>
      </c>
      <c r="L949" s="40" t="str">
        <f>IF(D949&lt;&gt;0,IF(AND(D949&lt;D930),"Preço Ok Coluna (B) Faixa 1","ERRO Preço Coluna (B) Faixa 1"),"Lançar Preço Coluna (B) Faixa 1")</f>
        <v>Lançar Preço Coluna (B) Faixa 1</v>
      </c>
      <c r="M949" s="40" t="str">
        <f>IF(E949&lt;&gt;0,IF(AND(E949&lt;E930),"Preço Ok Coluna (C) Faixa 1","ERRO Preço Coluna (C) Faixa 1"),"Lançar Preço Coluna (C) Faixa 1")</f>
        <v>Lançar Preço Coluna (C) Faixa 1</v>
      </c>
      <c r="N949" s="40" t="str">
        <f>IF(F949&lt;&gt;0,IF(AND(F949&lt;F930),"Preço Ok Coluna (D) Faixa 1","ERRO Preço Coluna (D) Faixa 1"),"Lançar Preço Coluna (D) Faixa 1")</f>
        <v>Lançar Preço Coluna (D) Faixa 1</v>
      </c>
      <c r="O949" s="33"/>
      <c r="P949" s="31" t="str">
        <f>IF(F949&lt;&gt;"",IF(I949=TRUE,"Preços OK na Faixa 2","ERRO Preços na Faixa 2"),"Lançar Preços na Faixa 2")</f>
        <v>Lançar Preços na Faixa 2</v>
      </c>
    </row>
    <row r="950" spans="1:16" ht="25.5">
      <c r="A950" s="11">
        <v>3</v>
      </c>
      <c r="B950" s="12" t="s">
        <v>3</v>
      </c>
      <c r="C950" s="19"/>
      <c r="D950" s="19"/>
      <c r="E950" s="19"/>
      <c r="F950" s="19"/>
      <c r="G950" s="10">
        <f t="shared" si="278"/>
        <v>0</v>
      </c>
      <c r="H950" s="75"/>
      <c r="I950" s="51" t="str">
        <f t="shared" si="279"/>
        <v/>
      </c>
      <c r="J950" s="4"/>
      <c r="K950" s="40" t="str">
        <f t="shared" ref="K950:K960" si="280">IF(C950&lt;&gt;0,IF(AND(C950&lt;C931),"Preço Ok Coluna (A) Faixa 1","ERRO Preço Coluna (A) Faixa 1"),"Lançar Preço Coluna (A) Faixa 1")</f>
        <v>Lançar Preço Coluna (A) Faixa 1</v>
      </c>
      <c r="L950" s="40" t="str">
        <f t="shared" ref="L950:L960" si="281">IF(D950&lt;&gt;0,IF(AND(D950&lt;D931),"Preço Ok Coluna (B) Faixa 1","ERRO Preço Coluna (B) Faixa 1"),"Lançar Preço Coluna (B) Faixa 1")</f>
        <v>Lançar Preço Coluna (B) Faixa 1</v>
      </c>
      <c r="M950" s="40" t="str">
        <f t="shared" ref="M950:M960" si="282">IF(E950&lt;&gt;0,IF(AND(E950&lt;E931),"Preço Ok Coluna (C) Faixa 1","ERRO Preço Coluna (C) Faixa 1"),"Lançar Preço Coluna (C) Faixa 1")</f>
        <v>Lançar Preço Coluna (C) Faixa 1</v>
      </c>
      <c r="N950" s="40" t="str">
        <f t="shared" ref="N950:N960" si="283">IF(F950&lt;&gt;0,IF(AND(F950&lt;F931),"Preço Ok Coluna (D) Faixa 1","ERRO Preço Coluna (D) Faixa 1"),"Lançar Preço Coluna (D) Faixa 1")</f>
        <v>Lançar Preço Coluna (D) Faixa 1</v>
      </c>
      <c r="O950" s="33"/>
      <c r="P950" s="31" t="str">
        <f>IF(F950&lt;&gt;"",IF(I950=TRUE,"Preços OK na Faixa 3","ERRO Preços na Faixa 3"),"Lançar Preços na Faixa 3")</f>
        <v>Lançar Preços na Faixa 3</v>
      </c>
    </row>
    <row r="951" spans="1:16" ht="25.5">
      <c r="A951" s="11">
        <v>4</v>
      </c>
      <c r="B951" s="12" t="s">
        <v>4</v>
      </c>
      <c r="C951" s="19"/>
      <c r="D951" s="19"/>
      <c r="E951" s="19"/>
      <c r="F951" s="19"/>
      <c r="G951" s="10">
        <f t="shared" si="278"/>
        <v>0</v>
      </c>
      <c r="H951" s="75"/>
      <c r="I951" s="51" t="str">
        <f t="shared" si="279"/>
        <v/>
      </c>
      <c r="J951" s="4"/>
      <c r="K951" s="40" t="str">
        <f t="shared" si="280"/>
        <v>Lançar Preço Coluna (A) Faixa 1</v>
      </c>
      <c r="L951" s="40" t="str">
        <f t="shared" si="281"/>
        <v>Lançar Preço Coluna (B) Faixa 1</v>
      </c>
      <c r="M951" s="40" t="str">
        <f t="shared" si="282"/>
        <v>Lançar Preço Coluna (C) Faixa 1</v>
      </c>
      <c r="N951" s="40" t="str">
        <f t="shared" si="283"/>
        <v>Lançar Preço Coluna (D) Faixa 1</v>
      </c>
      <c r="O951" s="33"/>
      <c r="P951" s="31" t="str">
        <f>IF(F951&lt;&gt;"",IF(I951=TRUE,"Preços OK na Faixa 4","ERRO Preços na Faixa 4"),"Lançar Preços na Faixa 4")</f>
        <v>Lançar Preços na Faixa 4</v>
      </c>
    </row>
    <row r="952" spans="1:16" ht="25.5">
      <c r="A952" s="14">
        <v>5</v>
      </c>
      <c r="B952" s="15" t="s">
        <v>5</v>
      </c>
      <c r="C952" s="19"/>
      <c r="D952" s="19"/>
      <c r="E952" s="19"/>
      <c r="F952" s="19"/>
      <c r="G952" s="10">
        <f t="shared" si="278"/>
        <v>0</v>
      </c>
      <c r="H952" s="75"/>
      <c r="I952" s="51" t="str">
        <f t="shared" si="279"/>
        <v/>
      </c>
      <c r="J952" s="4"/>
      <c r="K952" s="40" t="str">
        <f t="shared" si="280"/>
        <v>Lançar Preço Coluna (A) Faixa 1</v>
      </c>
      <c r="L952" s="40" t="str">
        <f t="shared" si="281"/>
        <v>Lançar Preço Coluna (B) Faixa 1</v>
      </c>
      <c r="M952" s="40" t="str">
        <f t="shared" si="282"/>
        <v>Lançar Preço Coluna (C) Faixa 1</v>
      </c>
      <c r="N952" s="40" t="str">
        <f t="shared" si="283"/>
        <v>Lançar Preço Coluna (D) Faixa 1</v>
      </c>
      <c r="O952" s="33"/>
      <c r="P952" s="31" t="str">
        <f>IF(F952&lt;&gt;"",IF(I952=TRUE,"Preços OK na Faixa 5","ERRO Preços na Faixa 5"),"Lançar Preços na Faixa 5")</f>
        <v>Lançar Preços na Faixa 5</v>
      </c>
    </row>
    <row r="953" spans="1:16" ht="25.5">
      <c r="A953" s="11">
        <v>6</v>
      </c>
      <c r="B953" s="12" t="s">
        <v>6</v>
      </c>
      <c r="C953" s="19"/>
      <c r="D953" s="19"/>
      <c r="E953" s="19"/>
      <c r="F953" s="19"/>
      <c r="G953" s="10">
        <f t="shared" si="278"/>
        <v>0</v>
      </c>
      <c r="H953" s="75"/>
      <c r="I953" s="51" t="str">
        <f t="shared" si="279"/>
        <v/>
      </c>
      <c r="J953" s="4"/>
      <c r="K953" s="40" t="str">
        <f t="shared" si="280"/>
        <v>Lançar Preço Coluna (A) Faixa 1</v>
      </c>
      <c r="L953" s="40" t="str">
        <f t="shared" si="281"/>
        <v>Lançar Preço Coluna (B) Faixa 1</v>
      </c>
      <c r="M953" s="40" t="str">
        <f t="shared" si="282"/>
        <v>Lançar Preço Coluna (C) Faixa 1</v>
      </c>
      <c r="N953" s="40" t="str">
        <f t="shared" si="283"/>
        <v>Lançar Preço Coluna (D) Faixa 1</v>
      </c>
      <c r="O953" s="33"/>
      <c r="P953" s="31" t="str">
        <f>IF(F953&lt;&gt;"",IF(I953=TRUE,"Preços OK na Faixa 6","ERRO Preços na Faixa 6"),"Lançar Preços na Faixa 6")</f>
        <v>Lançar Preços na Faixa 6</v>
      </c>
    </row>
    <row r="954" spans="1:16" ht="25.5">
      <c r="A954" s="11">
        <v>7</v>
      </c>
      <c r="B954" s="12" t="s">
        <v>7</v>
      </c>
      <c r="C954" s="19"/>
      <c r="D954" s="19"/>
      <c r="E954" s="19"/>
      <c r="F954" s="19"/>
      <c r="G954" s="10">
        <f t="shared" si="278"/>
        <v>0</v>
      </c>
      <c r="H954" s="75"/>
      <c r="I954" s="51" t="str">
        <f t="shared" si="279"/>
        <v/>
      </c>
      <c r="J954" s="4"/>
      <c r="K954" s="40" t="str">
        <f t="shared" si="280"/>
        <v>Lançar Preço Coluna (A) Faixa 1</v>
      </c>
      <c r="L954" s="40" t="str">
        <f t="shared" si="281"/>
        <v>Lançar Preço Coluna (B) Faixa 1</v>
      </c>
      <c r="M954" s="40" t="str">
        <f t="shared" si="282"/>
        <v>Lançar Preço Coluna (C) Faixa 1</v>
      </c>
      <c r="N954" s="40" t="str">
        <f t="shared" si="283"/>
        <v>Lançar Preço Coluna (D) Faixa 1</v>
      </c>
      <c r="O954" s="33"/>
      <c r="P954" s="31" t="str">
        <f>IF(F954&lt;&gt;"",IF(I954=TRUE,"Preços OK na Faixa 7","ERRO Preços na Faixa 7"),"Lançar Preços na Faixa 7")</f>
        <v>Lançar Preços na Faixa 7</v>
      </c>
    </row>
    <row r="955" spans="1:16" ht="25.5">
      <c r="A955" s="11">
        <v>8</v>
      </c>
      <c r="B955" s="12" t="s">
        <v>8</v>
      </c>
      <c r="C955" s="19"/>
      <c r="D955" s="19"/>
      <c r="E955" s="19"/>
      <c r="F955" s="19"/>
      <c r="G955" s="10">
        <f t="shared" si="278"/>
        <v>0</v>
      </c>
      <c r="H955" s="75"/>
      <c r="I955" s="51" t="str">
        <f t="shared" si="279"/>
        <v/>
      </c>
      <c r="J955" s="4"/>
      <c r="K955" s="40" t="str">
        <f t="shared" si="280"/>
        <v>Lançar Preço Coluna (A) Faixa 1</v>
      </c>
      <c r="L955" s="40" t="str">
        <f t="shared" si="281"/>
        <v>Lançar Preço Coluna (B) Faixa 1</v>
      </c>
      <c r="M955" s="40" t="str">
        <f t="shared" si="282"/>
        <v>Lançar Preço Coluna (C) Faixa 1</v>
      </c>
      <c r="N955" s="40" t="str">
        <f t="shared" si="283"/>
        <v>Lançar Preço Coluna (D) Faixa 1</v>
      </c>
      <c r="O955" s="33"/>
      <c r="P955" s="31" t="str">
        <f>IF(F955&lt;&gt;"",IF(I955=TRUE,"Preços OK na Faixa 8","ERRO Preços na Faixa 8"),"Lançar Preços na Faixa 8")</f>
        <v>Lançar Preços na Faixa 8</v>
      </c>
    </row>
    <row r="956" spans="1:16" ht="25.5">
      <c r="A956" s="11">
        <v>9</v>
      </c>
      <c r="B956" s="12" t="s">
        <v>9</v>
      </c>
      <c r="C956" s="19"/>
      <c r="D956" s="19"/>
      <c r="E956" s="19"/>
      <c r="F956" s="19"/>
      <c r="G956" s="10">
        <f t="shared" si="278"/>
        <v>0</v>
      </c>
      <c r="H956" s="75"/>
      <c r="I956" s="51" t="str">
        <f t="shared" si="279"/>
        <v/>
      </c>
      <c r="J956" s="4"/>
      <c r="K956" s="40" t="str">
        <f t="shared" si="280"/>
        <v>Lançar Preço Coluna (A) Faixa 1</v>
      </c>
      <c r="L956" s="40" t="str">
        <f t="shared" si="281"/>
        <v>Lançar Preço Coluna (B) Faixa 1</v>
      </c>
      <c r="M956" s="40" t="str">
        <f t="shared" si="282"/>
        <v>Lançar Preço Coluna (C) Faixa 1</v>
      </c>
      <c r="N956" s="40" t="str">
        <f t="shared" si="283"/>
        <v>Lançar Preço Coluna (D) Faixa 1</v>
      </c>
      <c r="O956" s="33"/>
      <c r="P956" s="31" t="str">
        <f>IF(F956&lt;&gt;"",IF(I956=TRUE,"Preços OK na Faixa 9","ERRO Preços na Faixa 9"),"Lançar Preços na Faixa 9")</f>
        <v>Lançar Preços na Faixa 9</v>
      </c>
    </row>
    <row r="957" spans="1:16" ht="25.5">
      <c r="A957" s="11">
        <v>10</v>
      </c>
      <c r="B957" s="12" t="s">
        <v>10</v>
      </c>
      <c r="C957" s="19"/>
      <c r="D957" s="19"/>
      <c r="E957" s="19"/>
      <c r="F957" s="19"/>
      <c r="G957" s="10">
        <f t="shared" si="278"/>
        <v>0</v>
      </c>
      <c r="H957" s="75"/>
      <c r="I957" s="51" t="str">
        <f t="shared" si="279"/>
        <v/>
      </c>
      <c r="J957" s="4"/>
      <c r="K957" s="40" t="str">
        <f t="shared" si="280"/>
        <v>Lançar Preço Coluna (A) Faixa 1</v>
      </c>
      <c r="L957" s="40" t="str">
        <f t="shared" si="281"/>
        <v>Lançar Preço Coluna (B) Faixa 1</v>
      </c>
      <c r="M957" s="40" t="str">
        <f t="shared" si="282"/>
        <v>Lançar Preço Coluna (C) Faixa 1</v>
      </c>
      <c r="N957" s="40" t="str">
        <f t="shared" si="283"/>
        <v>Lançar Preço Coluna (D) Faixa 1</v>
      </c>
      <c r="O957" s="33"/>
      <c r="P957" s="31" t="str">
        <f>IF(F957&lt;&gt;"",IF(I957=TRUE,"Preços OK na Faixa 10","ERRO Preços na Faixa 10"),"Lançar Preços na Faixa 10")</f>
        <v>Lançar Preços na Faixa 10</v>
      </c>
    </row>
    <row r="958" spans="1:16" ht="25.5">
      <c r="A958" s="11">
        <v>11</v>
      </c>
      <c r="B958" s="12" t="s">
        <v>11</v>
      </c>
      <c r="C958" s="19"/>
      <c r="D958" s="19"/>
      <c r="E958" s="19"/>
      <c r="F958" s="19"/>
      <c r="G958" s="10">
        <f t="shared" si="278"/>
        <v>0</v>
      </c>
      <c r="H958" s="75"/>
      <c r="I958" s="51" t="str">
        <f t="shared" si="279"/>
        <v/>
      </c>
      <c r="J958" s="4"/>
      <c r="K958" s="40" t="str">
        <f t="shared" si="280"/>
        <v>Lançar Preço Coluna (A) Faixa 1</v>
      </c>
      <c r="L958" s="40" t="str">
        <f t="shared" si="281"/>
        <v>Lançar Preço Coluna (B) Faixa 1</v>
      </c>
      <c r="M958" s="40" t="str">
        <f t="shared" si="282"/>
        <v>Lançar Preço Coluna (C) Faixa 1</v>
      </c>
      <c r="N958" s="40" t="str">
        <f t="shared" si="283"/>
        <v>Lançar Preço Coluna (D) Faixa 1</v>
      </c>
      <c r="O958" s="33"/>
      <c r="P958" s="31" t="str">
        <f>IF(F958&lt;&gt;"",IF(I958=TRUE,"Preços OK na Faixa 11","ERRO Preços na Faixa 11"),"Lançar Preços na Faixa 11")</f>
        <v>Lançar Preços na Faixa 11</v>
      </c>
    </row>
    <row r="959" spans="1:16" ht="25.5">
      <c r="A959" s="11">
        <v>12</v>
      </c>
      <c r="B959" s="12" t="s">
        <v>12</v>
      </c>
      <c r="C959" s="19"/>
      <c r="D959" s="19"/>
      <c r="E959" s="19"/>
      <c r="F959" s="19"/>
      <c r="G959" s="10">
        <f t="shared" si="278"/>
        <v>0</v>
      </c>
      <c r="H959" s="75"/>
      <c r="I959" s="51" t="str">
        <f t="shared" si="279"/>
        <v/>
      </c>
      <c r="J959" s="4"/>
      <c r="K959" s="40" t="str">
        <f t="shared" si="280"/>
        <v>Lançar Preço Coluna (A) Faixa 1</v>
      </c>
      <c r="L959" s="40" t="str">
        <f t="shared" si="281"/>
        <v>Lançar Preço Coluna (B) Faixa 1</v>
      </c>
      <c r="M959" s="40" t="str">
        <f t="shared" si="282"/>
        <v>Lançar Preço Coluna (C) Faixa 1</v>
      </c>
      <c r="N959" s="40" t="str">
        <f t="shared" si="283"/>
        <v>Lançar Preço Coluna (D) Faixa 1</v>
      </c>
      <c r="O959" s="33"/>
      <c r="P959" s="36" t="str">
        <f>IF(F959&lt;&gt;"",IF(I959=TRUE,"Preços OK na Faixa 12","ERRO Preços na Faixa 12"),"Lançar Preços na Faixa 12")</f>
        <v>Lançar Preços na Faixa 12</v>
      </c>
    </row>
    <row r="960" spans="1:16" ht="26.25" thickBot="1">
      <c r="A960" s="46">
        <v>13</v>
      </c>
      <c r="B960" s="47" t="s">
        <v>13</v>
      </c>
      <c r="C960" s="48"/>
      <c r="D960" s="48"/>
      <c r="E960" s="48"/>
      <c r="F960" s="48"/>
      <c r="G960" s="49">
        <f t="shared" si="278"/>
        <v>0</v>
      </c>
      <c r="H960" s="75">
        <f>SUM(G948:G960)</f>
        <v>0</v>
      </c>
      <c r="I960" s="51" t="str">
        <f t="shared" si="279"/>
        <v/>
      </c>
      <c r="J960" s="4"/>
      <c r="K960" s="40" t="str">
        <f t="shared" si="280"/>
        <v>Lançar Preço Coluna (A) Faixa 1</v>
      </c>
      <c r="L960" s="40" t="str">
        <f t="shared" si="281"/>
        <v>Lançar Preço Coluna (B) Faixa 1</v>
      </c>
      <c r="M960" s="40" t="str">
        <f t="shared" si="282"/>
        <v>Lançar Preço Coluna (C) Faixa 1</v>
      </c>
      <c r="N960" s="40" t="str">
        <f t="shared" si="283"/>
        <v>Lançar Preço Coluna (D) Faixa 1</v>
      </c>
      <c r="O960" s="39"/>
      <c r="P960" s="36" t="str">
        <f>IF(F960&lt;&gt;"",IF(I960=TRUE,"Preços OK na Faixa 13","ERRO Preços na Faixa 13"),"Lançar Preços na Faixa 13")</f>
        <v>Lançar Preços na Faixa 13</v>
      </c>
    </row>
    <row r="961" spans="1:16" ht="21.75" customHeight="1" thickBot="1">
      <c r="A961" s="6"/>
      <c r="B961" s="4"/>
      <c r="C961" s="4"/>
      <c r="D961" s="4"/>
      <c r="E961" s="4"/>
      <c r="F961" s="4"/>
      <c r="G961" s="4"/>
      <c r="H961" s="74"/>
      <c r="L961" s="1"/>
    </row>
    <row r="962" spans="1:16" s="63" customFormat="1" ht="30.75" customHeight="1" thickBot="1">
      <c r="A962" s="160" t="s">
        <v>81</v>
      </c>
      <c r="B962" s="161"/>
      <c r="C962" s="161"/>
      <c r="D962" s="161"/>
      <c r="E962" s="162"/>
      <c r="F962" s="162"/>
      <c r="G962" s="163"/>
      <c r="H962" s="58"/>
      <c r="I962" s="62"/>
      <c r="J962" s="64"/>
      <c r="K962" s="145" t="s">
        <v>50</v>
      </c>
      <c r="L962" s="145"/>
      <c r="M962" s="145"/>
      <c r="N962" s="145"/>
      <c r="O962" s="61"/>
      <c r="P962" s="147" t="s">
        <v>51</v>
      </c>
    </row>
    <row r="963" spans="1:16" ht="75" customHeight="1" thickBot="1">
      <c r="A963" s="156" t="s">
        <v>124</v>
      </c>
      <c r="B963" s="157"/>
      <c r="C963" s="157"/>
      <c r="D963" s="157"/>
      <c r="E963" s="157"/>
      <c r="F963" s="157"/>
      <c r="G963" s="158"/>
      <c r="H963" s="53"/>
      <c r="K963" s="145"/>
      <c r="L963" s="145"/>
      <c r="M963" s="145"/>
      <c r="N963" s="145"/>
      <c r="O963" s="18"/>
      <c r="P963" s="147"/>
    </row>
    <row r="964" spans="1:16" ht="13.5" customHeight="1" thickBot="1">
      <c r="A964" s="127" t="s">
        <v>37</v>
      </c>
      <c r="B964" s="127" t="s">
        <v>36</v>
      </c>
      <c r="C964" s="130" t="s">
        <v>45</v>
      </c>
      <c r="D964" s="131"/>
      <c r="E964" s="131"/>
      <c r="F964" s="132"/>
      <c r="G964" s="133" t="s">
        <v>89</v>
      </c>
      <c r="H964" s="54"/>
      <c r="K964" s="145"/>
      <c r="L964" s="145"/>
      <c r="M964" s="145"/>
      <c r="N964" s="145"/>
      <c r="O964" s="18"/>
      <c r="P964" s="147"/>
    </row>
    <row r="965" spans="1:16" ht="13.5" thickBot="1">
      <c r="A965" s="128"/>
      <c r="B965" s="128"/>
      <c r="C965" s="21" t="s">
        <v>41</v>
      </c>
      <c r="D965" s="20" t="s">
        <v>42</v>
      </c>
      <c r="E965" s="20" t="s">
        <v>43</v>
      </c>
      <c r="F965" s="20" t="s">
        <v>44</v>
      </c>
      <c r="G965" s="134"/>
      <c r="H965" s="54"/>
      <c r="K965" s="145"/>
      <c r="L965" s="145"/>
      <c r="M965" s="145"/>
      <c r="N965" s="145"/>
      <c r="O965" s="18"/>
      <c r="P965" s="147"/>
    </row>
    <row r="966" spans="1:16" ht="41.25" thickBot="1">
      <c r="A966" s="129"/>
      <c r="B966" s="129"/>
      <c r="C966" s="43" t="s">
        <v>87</v>
      </c>
      <c r="D966" s="44" t="s">
        <v>47</v>
      </c>
      <c r="E966" s="44" t="s">
        <v>88</v>
      </c>
      <c r="F966" s="44" t="s">
        <v>49</v>
      </c>
      <c r="G966" s="135"/>
      <c r="H966" s="54"/>
      <c r="K966" s="146"/>
      <c r="L966" s="146"/>
      <c r="M966" s="146"/>
      <c r="N966" s="146"/>
      <c r="O966" s="32"/>
      <c r="P966" s="148"/>
    </row>
    <row r="967" spans="1:16" ht="25.5">
      <c r="A967" s="8">
        <v>1</v>
      </c>
      <c r="B967" s="9" t="s">
        <v>1</v>
      </c>
      <c r="C967" s="19"/>
      <c r="D967" s="19"/>
      <c r="E967" s="19"/>
      <c r="F967" s="19"/>
      <c r="G967" s="10">
        <f t="shared" ref="G967:G979" si="284">SUM(C967:D967)</f>
        <v>0</v>
      </c>
      <c r="H967" s="75"/>
      <c r="I967" s="51" t="str">
        <f t="shared" ref="I967:I979" si="285">IF(C967&lt;&gt;0,AND(D967&lt;C967,E967&lt;D967,F967&lt;E967),"")</f>
        <v/>
      </c>
      <c r="J967" s="4"/>
      <c r="K967" s="40" t="str">
        <f>IF(C967&lt;&gt;0,IF(AND(C967&lt;C948),"Preço Ok Coluna (A) Faixa 1","ERRO Preço Coluna (A) Faixa 1"),"Lançar Preço Coluna (A) Faixa 1")</f>
        <v>Lançar Preço Coluna (A) Faixa 1</v>
      </c>
      <c r="L967" s="40" t="str">
        <f>IF(D967&lt;&gt;0,IF(AND(D967&lt;D948),"Preço Ok Coluna (B) Faixa 1","ERRO Preço Coluna (B) Faixa 1"),"Lançar Preço Coluna (B) Faixa 1")</f>
        <v>Lançar Preço Coluna (B) Faixa 1</v>
      </c>
      <c r="M967" s="40" t="str">
        <f>IF(E967&lt;&gt;0,IF(AND(E967&lt;E948),"Preço Ok Coluna (C) Faixa 1","ERRO Preço Coluna (C) Faixa 1"),"Lançar Preço Coluna (C) Faixa 1")</f>
        <v>Lançar Preço Coluna (C) Faixa 1</v>
      </c>
      <c r="N967" s="40" t="str">
        <f>IF(F967&lt;&gt;0,IF(AND(F967&lt;F948),"Preço Ok Coluna (D) Faixa 1","ERRO Preço Coluna (D) Faixa 1"),"Lançar Preço Coluna (D) Faixa 1")</f>
        <v>Lançar Preço Coluna (D) Faixa 1</v>
      </c>
      <c r="O967" s="40"/>
      <c r="P967" s="31" t="str">
        <f>IF(F967&lt;&gt;"",IF(I967=TRUE,"Preços OK na Faixa 1","ERRO Preços na Faixa 1"),"Lançar Preços na Faixa 1")</f>
        <v>Lançar Preços na Faixa 1</v>
      </c>
    </row>
    <row r="968" spans="1:16" ht="25.5">
      <c r="A968" s="11">
        <v>2</v>
      </c>
      <c r="B968" s="12" t="s">
        <v>2</v>
      </c>
      <c r="C968" s="19"/>
      <c r="D968" s="19"/>
      <c r="E968" s="19"/>
      <c r="F968" s="19"/>
      <c r="G968" s="10">
        <f t="shared" si="284"/>
        <v>0</v>
      </c>
      <c r="H968" s="75"/>
      <c r="I968" s="51" t="str">
        <f t="shared" si="285"/>
        <v/>
      </c>
      <c r="J968" s="4"/>
      <c r="K968" s="40" t="str">
        <f>IF(C968&lt;&gt;0,IF(AND(C968&lt;C949),"Preço Ok Coluna (A) Faixa 1","ERRO Preço Coluna (A) Faixa 1"),"Lançar Preço Coluna (A) Faixa 1")</f>
        <v>Lançar Preço Coluna (A) Faixa 1</v>
      </c>
      <c r="L968" s="40" t="str">
        <f>IF(D968&lt;&gt;0,IF(AND(D968&lt;D949),"Preço Ok Coluna (B) Faixa 1","ERRO Preço Coluna (B) Faixa 1"),"Lançar Preço Coluna (B) Faixa 1")</f>
        <v>Lançar Preço Coluna (B) Faixa 1</v>
      </c>
      <c r="M968" s="40" t="str">
        <f>IF(E968&lt;&gt;0,IF(AND(E968&lt;E949),"Preço Ok Coluna (C) Faixa 1","ERRO Preço Coluna (C) Faixa 1"),"Lançar Preço Coluna (C) Faixa 1")</f>
        <v>Lançar Preço Coluna (C) Faixa 1</v>
      </c>
      <c r="N968" s="40" t="str">
        <f>IF(F968&lt;&gt;0,IF(AND(F968&lt;F949),"Preço Ok Coluna (D) Faixa 1","ERRO Preço Coluna (D) Faixa 1"),"Lançar Preço Coluna (D) Faixa 1")</f>
        <v>Lançar Preço Coluna (D) Faixa 1</v>
      </c>
      <c r="O968" s="33"/>
      <c r="P968" s="31" t="str">
        <f>IF(F968&lt;&gt;"",IF(I968=TRUE,"Preços OK na Faixa 2","ERRO Preços na Faixa 2"),"Lançar Preços na Faixa 2")</f>
        <v>Lançar Preços na Faixa 2</v>
      </c>
    </row>
    <row r="969" spans="1:16" ht="25.5">
      <c r="A969" s="11">
        <v>3</v>
      </c>
      <c r="B969" s="12" t="s">
        <v>3</v>
      </c>
      <c r="C969" s="19"/>
      <c r="D969" s="19"/>
      <c r="E969" s="19"/>
      <c r="F969" s="19"/>
      <c r="G969" s="10">
        <f t="shared" si="284"/>
        <v>0</v>
      </c>
      <c r="H969" s="75"/>
      <c r="I969" s="51" t="str">
        <f t="shared" si="285"/>
        <v/>
      </c>
      <c r="J969" s="4"/>
      <c r="K969" s="40" t="str">
        <f t="shared" ref="K969:K979" si="286">IF(C969&lt;&gt;0,IF(AND(C969&lt;C950),"Preço Ok Coluna (A) Faixa 1","ERRO Preço Coluna (A) Faixa 1"),"Lançar Preço Coluna (A) Faixa 1")</f>
        <v>Lançar Preço Coluna (A) Faixa 1</v>
      </c>
      <c r="L969" s="40" t="str">
        <f t="shared" ref="L969:L979" si="287">IF(D969&lt;&gt;0,IF(AND(D969&lt;D950),"Preço Ok Coluna (B) Faixa 1","ERRO Preço Coluna (B) Faixa 1"),"Lançar Preço Coluna (B) Faixa 1")</f>
        <v>Lançar Preço Coluna (B) Faixa 1</v>
      </c>
      <c r="M969" s="40" t="str">
        <f t="shared" ref="M969:M979" si="288">IF(E969&lt;&gt;0,IF(AND(E969&lt;E950),"Preço Ok Coluna (C) Faixa 1","ERRO Preço Coluna (C) Faixa 1"),"Lançar Preço Coluna (C) Faixa 1")</f>
        <v>Lançar Preço Coluna (C) Faixa 1</v>
      </c>
      <c r="N969" s="40" t="str">
        <f t="shared" ref="N969:N979" si="289">IF(F969&lt;&gt;0,IF(AND(F969&lt;F950),"Preço Ok Coluna (D) Faixa 1","ERRO Preço Coluna (D) Faixa 1"),"Lançar Preço Coluna (D) Faixa 1")</f>
        <v>Lançar Preço Coluna (D) Faixa 1</v>
      </c>
      <c r="O969" s="33"/>
      <c r="P969" s="31" t="str">
        <f>IF(F969&lt;&gt;"",IF(I969=TRUE,"Preços OK na Faixa 3","ERRO Preços na Faixa 3"),"Lançar Preços na Faixa 3")</f>
        <v>Lançar Preços na Faixa 3</v>
      </c>
    </row>
    <row r="970" spans="1:16" ht="25.5">
      <c r="A970" s="11">
        <v>4</v>
      </c>
      <c r="B970" s="12" t="s">
        <v>4</v>
      </c>
      <c r="C970" s="19"/>
      <c r="D970" s="19"/>
      <c r="E970" s="19"/>
      <c r="F970" s="19"/>
      <c r="G970" s="10">
        <f t="shared" si="284"/>
        <v>0</v>
      </c>
      <c r="H970" s="75"/>
      <c r="I970" s="51" t="str">
        <f t="shared" si="285"/>
        <v/>
      </c>
      <c r="J970" s="4"/>
      <c r="K970" s="40" t="str">
        <f t="shared" si="286"/>
        <v>Lançar Preço Coluna (A) Faixa 1</v>
      </c>
      <c r="L970" s="40" t="str">
        <f t="shared" si="287"/>
        <v>Lançar Preço Coluna (B) Faixa 1</v>
      </c>
      <c r="M970" s="40" t="str">
        <f t="shared" si="288"/>
        <v>Lançar Preço Coluna (C) Faixa 1</v>
      </c>
      <c r="N970" s="40" t="str">
        <f t="shared" si="289"/>
        <v>Lançar Preço Coluna (D) Faixa 1</v>
      </c>
      <c r="O970" s="33"/>
      <c r="P970" s="31" t="str">
        <f>IF(F970&lt;&gt;"",IF(I970=TRUE,"Preços OK na Faixa 4","ERRO Preços na Faixa 4"),"Lançar Preços na Faixa 4")</f>
        <v>Lançar Preços na Faixa 4</v>
      </c>
    </row>
    <row r="971" spans="1:16" ht="25.5">
      <c r="A971" s="11">
        <v>5</v>
      </c>
      <c r="B971" s="12" t="s">
        <v>5</v>
      </c>
      <c r="C971" s="19"/>
      <c r="D971" s="19"/>
      <c r="E971" s="19"/>
      <c r="F971" s="19"/>
      <c r="G971" s="10">
        <f t="shared" si="284"/>
        <v>0</v>
      </c>
      <c r="H971" s="75"/>
      <c r="I971" s="51" t="str">
        <f t="shared" si="285"/>
        <v/>
      </c>
      <c r="J971" s="4"/>
      <c r="K971" s="40" t="str">
        <f t="shared" si="286"/>
        <v>Lançar Preço Coluna (A) Faixa 1</v>
      </c>
      <c r="L971" s="40" t="str">
        <f t="shared" si="287"/>
        <v>Lançar Preço Coluna (B) Faixa 1</v>
      </c>
      <c r="M971" s="40" t="str">
        <f t="shared" si="288"/>
        <v>Lançar Preço Coluna (C) Faixa 1</v>
      </c>
      <c r="N971" s="40" t="str">
        <f t="shared" si="289"/>
        <v>Lançar Preço Coluna (D) Faixa 1</v>
      </c>
      <c r="O971" s="33"/>
      <c r="P971" s="31" t="str">
        <f>IF(F971&lt;&gt;"",IF(I971=TRUE,"Preços OK na Faixa 5","ERRO Preços na Faixa 5"),"Lançar Preços na Faixa 5")</f>
        <v>Lançar Preços na Faixa 5</v>
      </c>
    </row>
    <row r="972" spans="1:16" ht="25.5">
      <c r="A972" s="11">
        <v>6</v>
      </c>
      <c r="B972" s="12" t="s">
        <v>6</v>
      </c>
      <c r="C972" s="19"/>
      <c r="D972" s="19"/>
      <c r="E972" s="19"/>
      <c r="F972" s="19"/>
      <c r="G972" s="10">
        <f t="shared" si="284"/>
        <v>0</v>
      </c>
      <c r="H972" s="75"/>
      <c r="I972" s="51" t="str">
        <f t="shared" si="285"/>
        <v/>
      </c>
      <c r="J972" s="4"/>
      <c r="K972" s="40" t="str">
        <f t="shared" si="286"/>
        <v>Lançar Preço Coluna (A) Faixa 1</v>
      </c>
      <c r="L972" s="40" t="str">
        <f t="shared" si="287"/>
        <v>Lançar Preço Coluna (B) Faixa 1</v>
      </c>
      <c r="M972" s="40" t="str">
        <f t="shared" si="288"/>
        <v>Lançar Preço Coluna (C) Faixa 1</v>
      </c>
      <c r="N972" s="40" t="str">
        <f t="shared" si="289"/>
        <v>Lançar Preço Coluna (D) Faixa 1</v>
      </c>
      <c r="O972" s="33"/>
      <c r="P972" s="31" t="str">
        <f>IF(F972&lt;&gt;"",IF(I972=TRUE,"Preços OK na Faixa 6","ERRO Preços na Faixa 6"),"Lançar Preços na Faixa 6")</f>
        <v>Lançar Preços na Faixa 6</v>
      </c>
    </row>
    <row r="973" spans="1:16" ht="25.5">
      <c r="A973" s="11">
        <v>7</v>
      </c>
      <c r="B973" s="12" t="s">
        <v>7</v>
      </c>
      <c r="C973" s="19"/>
      <c r="D973" s="19"/>
      <c r="E973" s="19"/>
      <c r="F973" s="19"/>
      <c r="G973" s="10">
        <f t="shared" si="284"/>
        <v>0</v>
      </c>
      <c r="H973" s="75"/>
      <c r="I973" s="51" t="str">
        <f t="shared" si="285"/>
        <v/>
      </c>
      <c r="J973" s="4"/>
      <c r="K973" s="40" t="str">
        <f t="shared" si="286"/>
        <v>Lançar Preço Coluna (A) Faixa 1</v>
      </c>
      <c r="L973" s="40" t="str">
        <f t="shared" si="287"/>
        <v>Lançar Preço Coluna (B) Faixa 1</v>
      </c>
      <c r="M973" s="40" t="str">
        <f t="shared" si="288"/>
        <v>Lançar Preço Coluna (C) Faixa 1</v>
      </c>
      <c r="N973" s="40" t="str">
        <f t="shared" si="289"/>
        <v>Lançar Preço Coluna (D) Faixa 1</v>
      </c>
      <c r="O973" s="33"/>
      <c r="P973" s="31" t="str">
        <f>IF(F973&lt;&gt;"",IF(I973=TRUE,"Preços OK na Faixa 7","ERRO Preços na Faixa 7"),"Lançar Preços na Faixa 7")</f>
        <v>Lançar Preços na Faixa 7</v>
      </c>
    </row>
    <row r="974" spans="1:16" ht="25.5">
      <c r="A974" s="11">
        <v>8</v>
      </c>
      <c r="B974" s="12" t="s">
        <v>8</v>
      </c>
      <c r="C974" s="19"/>
      <c r="D974" s="19"/>
      <c r="E974" s="19"/>
      <c r="F974" s="19"/>
      <c r="G974" s="10">
        <f t="shared" si="284"/>
        <v>0</v>
      </c>
      <c r="H974" s="75"/>
      <c r="I974" s="51" t="str">
        <f t="shared" si="285"/>
        <v/>
      </c>
      <c r="J974" s="4"/>
      <c r="K974" s="40" t="str">
        <f t="shared" si="286"/>
        <v>Lançar Preço Coluna (A) Faixa 1</v>
      </c>
      <c r="L974" s="40" t="str">
        <f t="shared" si="287"/>
        <v>Lançar Preço Coluna (B) Faixa 1</v>
      </c>
      <c r="M974" s="40" t="str">
        <f t="shared" si="288"/>
        <v>Lançar Preço Coluna (C) Faixa 1</v>
      </c>
      <c r="N974" s="40" t="str">
        <f t="shared" si="289"/>
        <v>Lançar Preço Coluna (D) Faixa 1</v>
      </c>
      <c r="O974" s="33"/>
      <c r="P974" s="31" t="str">
        <f>IF(F974&lt;&gt;"",IF(I974=TRUE,"Preços OK na Faixa 8","ERRO Preços na Faixa 8"),"Lançar Preços na Faixa 8")</f>
        <v>Lançar Preços na Faixa 8</v>
      </c>
    </row>
    <row r="975" spans="1:16" ht="25.5">
      <c r="A975" s="11">
        <v>9</v>
      </c>
      <c r="B975" s="12" t="s">
        <v>9</v>
      </c>
      <c r="C975" s="19"/>
      <c r="D975" s="19"/>
      <c r="E975" s="19"/>
      <c r="F975" s="19"/>
      <c r="G975" s="10">
        <f t="shared" si="284"/>
        <v>0</v>
      </c>
      <c r="H975" s="75"/>
      <c r="I975" s="51" t="str">
        <f t="shared" si="285"/>
        <v/>
      </c>
      <c r="J975" s="4"/>
      <c r="K975" s="40" t="str">
        <f t="shared" si="286"/>
        <v>Lançar Preço Coluna (A) Faixa 1</v>
      </c>
      <c r="L975" s="40" t="str">
        <f t="shared" si="287"/>
        <v>Lançar Preço Coluna (B) Faixa 1</v>
      </c>
      <c r="M975" s="40" t="str">
        <f t="shared" si="288"/>
        <v>Lançar Preço Coluna (C) Faixa 1</v>
      </c>
      <c r="N975" s="40" t="str">
        <f t="shared" si="289"/>
        <v>Lançar Preço Coluna (D) Faixa 1</v>
      </c>
      <c r="O975" s="33"/>
      <c r="P975" s="31" t="str">
        <f>IF(F975&lt;&gt;"",IF(I975=TRUE,"Preços OK na Faixa 9","ERRO Preços na Faixa 9"),"Lançar Preços na Faixa 9")</f>
        <v>Lançar Preços na Faixa 9</v>
      </c>
    </row>
    <row r="976" spans="1:16" ht="25.5">
      <c r="A976" s="11">
        <v>10</v>
      </c>
      <c r="B976" s="12" t="s">
        <v>10</v>
      </c>
      <c r="C976" s="19"/>
      <c r="D976" s="19"/>
      <c r="E976" s="19"/>
      <c r="F976" s="19"/>
      <c r="G976" s="10">
        <f t="shared" si="284"/>
        <v>0</v>
      </c>
      <c r="H976" s="75"/>
      <c r="I976" s="51" t="str">
        <f t="shared" si="285"/>
        <v/>
      </c>
      <c r="J976" s="4"/>
      <c r="K976" s="40" t="str">
        <f t="shared" si="286"/>
        <v>Lançar Preço Coluna (A) Faixa 1</v>
      </c>
      <c r="L976" s="40" t="str">
        <f t="shared" si="287"/>
        <v>Lançar Preço Coluna (B) Faixa 1</v>
      </c>
      <c r="M976" s="40" t="str">
        <f t="shared" si="288"/>
        <v>Lançar Preço Coluna (C) Faixa 1</v>
      </c>
      <c r="N976" s="40" t="str">
        <f t="shared" si="289"/>
        <v>Lançar Preço Coluna (D) Faixa 1</v>
      </c>
      <c r="O976" s="33"/>
      <c r="P976" s="31" t="str">
        <f>IF(F976&lt;&gt;"",IF(I976=TRUE,"Preços OK na Faixa 10","ERRO Preços na Faixa 10"),"Lançar Preços na Faixa 10")</f>
        <v>Lançar Preços na Faixa 10</v>
      </c>
    </row>
    <row r="977" spans="1:16" ht="25.5">
      <c r="A977" s="11">
        <v>11</v>
      </c>
      <c r="B977" s="12" t="s">
        <v>11</v>
      </c>
      <c r="C977" s="19"/>
      <c r="D977" s="19"/>
      <c r="E977" s="19"/>
      <c r="F977" s="19"/>
      <c r="G977" s="10">
        <f t="shared" si="284"/>
        <v>0</v>
      </c>
      <c r="H977" s="75"/>
      <c r="I977" s="51" t="str">
        <f t="shared" si="285"/>
        <v/>
      </c>
      <c r="J977" s="4"/>
      <c r="K977" s="40" t="str">
        <f t="shared" si="286"/>
        <v>Lançar Preço Coluna (A) Faixa 1</v>
      </c>
      <c r="L977" s="40" t="str">
        <f t="shared" si="287"/>
        <v>Lançar Preço Coluna (B) Faixa 1</v>
      </c>
      <c r="M977" s="40" t="str">
        <f t="shared" si="288"/>
        <v>Lançar Preço Coluna (C) Faixa 1</v>
      </c>
      <c r="N977" s="40" t="str">
        <f t="shared" si="289"/>
        <v>Lançar Preço Coluna (D) Faixa 1</v>
      </c>
      <c r="O977" s="33"/>
      <c r="P977" s="31" t="str">
        <f>IF(F977&lt;&gt;"",IF(I977=TRUE,"Preços OK na Faixa 11","ERRO Preços na Faixa 11"),"Lançar Preços na Faixa 11")</f>
        <v>Lançar Preços na Faixa 11</v>
      </c>
    </row>
    <row r="978" spans="1:16" ht="25.5">
      <c r="A978" s="11">
        <v>12</v>
      </c>
      <c r="B978" s="12" t="s">
        <v>12</v>
      </c>
      <c r="C978" s="19"/>
      <c r="D978" s="19"/>
      <c r="E978" s="19"/>
      <c r="F978" s="19"/>
      <c r="G978" s="10">
        <f t="shared" si="284"/>
        <v>0</v>
      </c>
      <c r="H978" s="75"/>
      <c r="I978" s="51" t="str">
        <f t="shared" si="285"/>
        <v/>
      </c>
      <c r="J978" s="4"/>
      <c r="K978" s="40" t="str">
        <f t="shared" si="286"/>
        <v>Lançar Preço Coluna (A) Faixa 1</v>
      </c>
      <c r="L978" s="40" t="str">
        <f t="shared" si="287"/>
        <v>Lançar Preço Coluna (B) Faixa 1</v>
      </c>
      <c r="M978" s="40" t="str">
        <f t="shared" si="288"/>
        <v>Lançar Preço Coluna (C) Faixa 1</v>
      </c>
      <c r="N978" s="40" t="str">
        <f t="shared" si="289"/>
        <v>Lançar Preço Coluna (D) Faixa 1</v>
      </c>
      <c r="O978" s="33"/>
      <c r="P978" s="36" t="str">
        <f>IF(F978&lt;&gt;"",IF(I978=TRUE,"Preços OK na Faixa 12","ERRO Preços na Faixa 12"),"Lançar Preços na Faixa 12")</f>
        <v>Lançar Preços na Faixa 12</v>
      </c>
    </row>
    <row r="979" spans="1:16" ht="26.25" thickBot="1">
      <c r="A979" s="46">
        <v>13</v>
      </c>
      <c r="B979" s="47" t="s">
        <v>13</v>
      </c>
      <c r="C979" s="48"/>
      <c r="D979" s="48"/>
      <c r="E979" s="48"/>
      <c r="F979" s="48"/>
      <c r="G979" s="49">
        <f t="shared" si="284"/>
        <v>0</v>
      </c>
      <c r="H979" s="75">
        <f>SUM(G967:G979)</f>
        <v>0</v>
      </c>
      <c r="I979" s="51" t="str">
        <f t="shared" si="285"/>
        <v/>
      </c>
      <c r="J979" s="4"/>
      <c r="K979" s="40" t="str">
        <f t="shared" si="286"/>
        <v>Lançar Preço Coluna (A) Faixa 1</v>
      </c>
      <c r="L979" s="40" t="str">
        <f t="shared" si="287"/>
        <v>Lançar Preço Coluna (B) Faixa 1</v>
      </c>
      <c r="M979" s="40" t="str">
        <f t="shared" si="288"/>
        <v>Lançar Preço Coluna (C) Faixa 1</v>
      </c>
      <c r="N979" s="40" t="str">
        <f t="shared" si="289"/>
        <v>Lançar Preço Coluna (D) Faixa 1</v>
      </c>
      <c r="O979" s="39"/>
      <c r="P979" s="36" t="str">
        <f>IF(F979&lt;&gt;"",IF(I979=TRUE,"Preços OK na Faixa 13","ERRO Preços na Faixa 13"),"Lançar Preços na Faixa 13")</f>
        <v>Lançar Preços na Faixa 13</v>
      </c>
    </row>
    <row r="980" spans="1:16" ht="21.75" customHeight="1" thickBot="1">
      <c r="A980" s="6"/>
      <c r="B980" s="4"/>
      <c r="C980" s="4"/>
      <c r="D980" s="4"/>
      <c r="E980" s="4"/>
      <c r="F980" s="4"/>
      <c r="G980" s="4"/>
      <c r="H980" s="74"/>
      <c r="L980" s="1"/>
    </row>
    <row r="981" spans="1:16" s="63" customFormat="1" ht="30.75" customHeight="1" thickBot="1">
      <c r="A981" s="160" t="s">
        <v>82</v>
      </c>
      <c r="B981" s="161"/>
      <c r="C981" s="161"/>
      <c r="D981" s="161"/>
      <c r="E981" s="162"/>
      <c r="F981" s="162"/>
      <c r="G981" s="163"/>
      <c r="H981" s="58"/>
      <c r="I981" s="62"/>
      <c r="J981" s="64"/>
      <c r="K981" s="145" t="s">
        <v>50</v>
      </c>
      <c r="L981" s="145"/>
      <c r="M981" s="145"/>
      <c r="N981" s="145"/>
      <c r="O981" s="61"/>
      <c r="P981" s="147" t="s">
        <v>51</v>
      </c>
    </row>
    <row r="982" spans="1:16" ht="77.099999999999994" customHeight="1" thickBot="1">
      <c r="A982" s="156" t="s">
        <v>125</v>
      </c>
      <c r="B982" s="157"/>
      <c r="C982" s="157"/>
      <c r="D982" s="157"/>
      <c r="E982" s="157"/>
      <c r="F982" s="157"/>
      <c r="G982" s="158"/>
      <c r="H982" s="53"/>
      <c r="K982" s="145"/>
      <c r="L982" s="145"/>
      <c r="M982" s="145"/>
      <c r="N982" s="145"/>
      <c r="O982" s="18"/>
      <c r="P982" s="147"/>
    </row>
    <row r="983" spans="1:16" ht="13.5" customHeight="1" thickBot="1">
      <c r="A983" s="127" t="s">
        <v>37</v>
      </c>
      <c r="B983" s="127" t="s">
        <v>36</v>
      </c>
      <c r="C983" s="130" t="s">
        <v>45</v>
      </c>
      <c r="D983" s="131"/>
      <c r="E983" s="131"/>
      <c r="F983" s="132"/>
      <c r="G983" s="133" t="s">
        <v>229</v>
      </c>
      <c r="H983" s="54"/>
      <c r="K983" s="145"/>
      <c r="L983" s="145"/>
      <c r="M983" s="145"/>
      <c r="N983" s="145"/>
      <c r="O983" s="18"/>
      <c r="P983" s="147"/>
    </row>
    <row r="984" spans="1:16" ht="13.5" thickBot="1">
      <c r="A984" s="128"/>
      <c r="B984" s="128"/>
      <c r="C984" s="21" t="s">
        <v>41</v>
      </c>
      <c r="D984" s="20" t="s">
        <v>42</v>
      </c>
      <c r="E984" s="20" t="s">
        <v>43</v>
      </c>
      <c r="F984" s="20" t="s">
        <v>44</v>
      </c>
      <c r="G984" s="134"/>
      <c r="H984" s="54"/>
      <c r="K984" s="145"/>
      <c r="L984" s="145"/>
      <c r="M984" s="145"/>
      <c r="N984" s="145"/>
      <c r="O984" s="18"/>
      <c r="P984" s="147"/>
    </row>
    <row r="985" spans="1:16" ht="41.25" thickBot="1">
      <c r="A985" s="129"/>
      <c r="B985" s="129"/>
      <c r="C985" s="43" t="s">
        <v>87</v>
      </c>
      <c r="D985" s="44" t="s">
        <v>47</v>
      </c>
      <c r="E985" s="44" t="s">
        <v>88</v>
      </c>
      <c r="F985" s="44" t="s">
        <v>49</v>
      </c>
      <c r="G985" s="135"/>
      <c r="H985" s="54"/>
      <c r="K985" s="146"/>
      <c r="L985" s="146"/>
      <c r="M985" s="146"/>
      <c r="N985" s="146"/>
      <c r="O985" s="32"/>
      <c r="P985" s="148"/>
    </row>
    <row r="986" spans="1:16" ht="25.5">
      <c r="A986" s="8">
        <v>1</v>
      </c>
      <c r="B986" s="9" t="s">
        <v>1</v>
      </c>
      <c r="C986" s="19"/>
      <c r="D986" s="19"/>
      <c r="E986" s="19"/>
      <c r="F986" s="19"/>
      <c r="G986" s="10">
        <f t="shared" ref="G986:G998" si="290">SUM(C986:D986)</f>
        <v>0</v>
      </c>
      <c r="H986" s="75"/>
      <c r="I986" s="51" t="str">
        <f t="shared" ref="I986:I998" si="291">IF(C986&lt;&gt;0,AND(D986&lt;C986,E986&lt;D986,F986&lt;E986),"")</f>
        <v/>
      </c>
      <c r="J986" s="4"/>
      <c r="K986" s="40" t="str">
        <f>IF(C986&lt;&gt;0,IF(AND(C986&lt;C967),"Preço Ok Coluna (A) Faixa 1","ERRO Preço Coluna (A) Faixa 1"),"Lançar Preço Coluna (A) Faixa 1")</f>
        <v>Lançar Preço Coluna (A) Faixa 1</v>
      </c>
      <c r="L986" s="40" t="str">
        <f>IF(D986&lt;&gt;0,IF(AND(D986&lt;D967),"Preço Ok Coluna (B) Faixa 1","ERRO Preço Coluna (B) Faixa 1"),"Lançar Preço Coluna (B) Faixa 1")</f>
        <v>Lançar Preço Coluna (B) Faixa 1</v>
      </c>
      <c r="M986" s="40" t="str">
        <f>IF(E986&lt;&gt;0,IF(AND(E986&lt;E967),"Preço Ok Coluna (C) Faixa 1","ERRO Preço Coluna (C) Faixa 1"),"Lançar Preço Coluna (C) Faixa 1")</f>
        <v>Lançar Preço Coluna (C) Faixa 1</v>
      </c>
      <c r="N986" s="40" t="str">
        <f>IF(F986&lt;&gt;0,IF(AND(F986&lt;F967),"Preço Ok Coluna (D) Faixa 1","ERRO Preço Coluna (D) Faixa 1"),"Lançar Preço Coluna (D) Faixa 1")</f>
        <v>Lançar Preço Coluna (D) Faixa 1</v>
      </c>
      <c r="O986" s="40"/>
      <c r="P986" s="31" t="str">
        <f>IF(F986&lt;&gt;"",IF(I986=TRUE,"Preços OK na Faixa 1","ERRO Preços na Faixa 1"),"Lançar Preços na Faixa 1")</f>
        <v>Lançar Preços na Faixa 1</v>
      </c>
    </row>
    <row r="987" spans="1:16" ht="25.5">
      <c r="A987" s="11">
        <v>2</v>
      </c>
      <c r="B987" s="12" t="s">
        <v>2</v>
      </c>
      <c r="C987" s="19"/>
      <c r="D987" s="19"/>
      <c r="E987" s="19"/>
      <c r="F987" s="19"/>
      <c r="G987" s="10">
        <f t="shared" si="290"/>
        <v>0</v>
      </c>
      <c r="H987" s="75"/>
      <c r="I987" s="51" t="str">
        <f t="shared" si="291"/>
        <v/>
      </c>
      <c r="J987" s="4"/>
      <c r="K987" s="40" t="str">
        <f>IF(C987&lt;&gt;0,IF(AND(C987&lt;C968),"Preço Ok Coluna (A) Faixa 1","ERRO Preço Coluna (A) Faixa 1"),"Lançar Preço Coluna (A) Faixa 1")</f>
        <v>Lançar Preço Coluna (A) Faixa 1</v>
      </c>
      <c r="L987" s="40" t="str">
        <f>IF(D987&lt;&gt;0,IF(AND(D987&lt;D968),"Preço Ok Coluna (B) Faixa 1","ERRO Preço Coluna (B) Faixa 1"),"Lançar Preço Coluna (B) Faixa 1")</f>
        <v>Lançar Preço Coluna (B) Faixa 1</v>
      </c>
      <c r="M987" s="40" t="str">
        <f>IF(E987&lt;&gt;0,IF(AND(E987&lt;E968),"Preço Ok Coluna (C) Faixa 1","ERRO Preço Coluna (C) Faixa 1"),"Lançar Preço Coluna (C) Faixa 1")</f>
        <v>Lançar Preço Coluna (C) Faixa 1</v>
      </c>
      <c r="N987" s="40" t="str">
        <f>IF(F987&lt;&gt;0,IF(AND(F987&lt;F968),"Preço Ok Coluna (D) Faixa 1","ERRO Preço Coluna (D) Faixa 1"),"Lançar Preço Coluna (D) Faixa 1")</f>
        <v>Lançar Preço Coluna (D) Faixa 1</v>
      </c>
      <c r="O987" s="33"/>
      <c r="P987" s="31" t="str">
        <f>IF(F987&lt;&gt;"",IF(I987=TRUE,"Preços OK na Faixa 2","ERRO Preços na Faixa 2"),"Lançar Preços na Faixa 2")</f>
        <v>Lançar Preços na Faixa 2</v>
      </c>
    </row>
    <row r="988" spans="1:16" ht="25.5">
      <c r="A988" s="11">
        <v>3</v>
      </c>
      <c r="B988" s="12" t="s">
        <v>3</v>
      </c>
      <c r="C988" s="19"/>
      <c r="D988" s="19"/>
      <c r="E988" s="19"/>
      <c r="F988" s="19"/>
      <c r="G988" s="10">
        <f t="shared" si="290"/>
        <v>0</v>
      </c>
      <c r="H988" s="75"/>
      <c r="I988" s="51" t="str">
        <f t="shared" si="291"/>
        <v/>
      </c>
      <c r="J988" s="4"/>
      <c r="K988" s="40" t="str">
        <f t="shared" ref="K988:K998" si="292">IF(C988&lt;&gt;0,IF(AND(C988&lt;C969),"Preço Ok Coluna (A) Faixa 1","ERRO Preço Coluna (A) Faixa 1"),"Lançar Preço Coluna (A) Faixa 1")</f>
        <v>Lançar Preço Coluna (A) Faixa 1</v>
      </c>
      <c r="L988" s="40" t="str">
        <f t="shared" ref="L988:L998" si="293">IF(D988&lt;&gt;0,IF(AND(D988&lt;D969),"Preço Ok Coluna (B) Faixa 1","ERRO Preço Coluna (B) Faixa 1"),"Lançar Preço Coluna (B) Faixa 1")</f>
        <v>Lançar Preço Coluna (B) Faixa 1</v>
      </c>
      <c r="M988" s="40" t="str">
        <f t="shared" ref="M988:M998" si="294">IF(E988&lt;&gt;0,IF(AND(E988&lt;E969),"Preço Ok Coluna (C) Faixa 1","ERRO Preço Coluna (C) Faixa 1"),"Lançar Preço Coluna (C) Faixa 1")</f>
        <v>Lançar Preço Coluna (C) Faixa 1</v>
      </c>
      <c r="N988" s="40" t="str">
        <f t="shared" ref="N988:N998" si="295">IF(F988&lt;&gt;0,IF(AND(F988&lt;F969),"Preço Ok Coluna (D) Faixa 1","ERRO Preço Coluna (D) Faixa 1"),"Lançar Preço Coluna (D) Faixa 1")</f>
        <v>Lançar Preço Coluna (D) Faixa 1</v>
      </c>
      <c r="O988" s="33"/>
      <c r="P988" s="31" t="str">
        <f>IF(F988&lt;&gt;"",IF(I988=TRUE,"Preços OK na Faixa 3","ERRO Preços na Faixa 3"),"Lançar Preços na Faixa 3")</f>
        <v>Lançar Preços na Faixa 3</v>
      </c>
    </row>
    <row r="989" spans="1:16" ht="25.5">
      <c r="A989" s="11">
        <v>4</v>
      </c>
      <c r="B989" s="12" t="s">
        <v>4</v>
      </c>
      <c r="C989" s="19"/>
      <c r="D989" s="19"/>
      <c r="E989" s="19"/>
      <c r="F989" s="19"/>
      <c r="G989" s="10">
        <f t="shared" si="290"/>
        <v>0</v>
      </c>
      <c r="H989" s="75"/>
      <c r="I989" s="51" t="str">
        <f t="shared" si="291"/>
        <v/>
      </c>
      <c r="J989" s="4"/>
      <c r="K989" s="40" t="str">
        <f t="shared" si="292"/>
        <v>Lançar Preço Coluna (A) Faixa 1</v>
      </c>
      <c r="L989" s="40" t="str">
        <f t="shared" si="293"/>
        <v>Lançar Preço Coluna (B) Faixa 1</v>
      </c>
      <c r="M989" s="40" t="str">
        <f t="shared" si="294"/>
        <v>Lançar Preço Coluna (C) Faixa 1</v>
      </c>
      <c r="N989" s="40" t="str">
        <f t="shared" si="295"/>
        <v>Lançar Preço Coluna (D) Faixa 1</v>
      </c>
      <c r="O989" s="33"/>
      <c r="P989" s="31" t="str">
        <f>IF(F989&lt;&gt;"",IF(I989=TRUE,"Preços OK na Faixa 4","ERRO Preços na Faixa 4"),"Lançar Preços na Faixa 4")</f>
        <v>Lançar Preços na Faixa 4</v>
      </c>
    </row>
    <row r="990" spans="1:16" ht="25.5">
      <c r="A990" s="11">
        <v>5</v>
      </c>
      <c r="B990" s="12" t="s">
        <v>5</v>
      </c>
      <c r="C990" s="19"/>
      <c r="D990" s="19"/>
      <c r="E990" s="19"/>
      <c r="F990" s="19"/>
      <c r="G990" s="10">
        <f t="shared" si="290"/>
        <v>0</v>
      </c>
      <c r="H990" s="75"/>
      <c r="I990" s="51" t="str">
        <f t="shared" si="291"/>
        <v/>
      </c>
      <c r="J990" s="4"/>
      <c r="K990" s="40" t="str">
        <f t="shared" si="292"/>
        <v>Lançar Preço Coluna (A) Faixa 1</v>
      </c>
      <c r="L990" s="40" t="str">
        <f t="shared" si="293"/>
        <v>Lançar Preço Coluna (B) Faixa 1</v>
      </c>
      <c r="M990" s="40" t="str">
        <f t="shared" si="294"/>
        <v>Lançar Preço Coluna (C) Faixa 1</v>
      </c>
      <c r="N990" s="40" t="str">
        <f t="shared" si="295"/>
        <v>Lançar Preço Coluna (D) Faixa 1</v>
      </c>
      <c r="O990" s="33"/>
      <c r="P990" s="31" t="str">
        <f>IF(F990&lt;&gt;"",IF(I990=TRUE,"Preços OK na Faixa 5","ERRO Preços na Faixa 5"),"Lançar Preços na Faixa 5")</f>
        <v>Lançar Preços na Faixa 5</v>
      </c>
    </row>
    <row r="991" spans="1:16" ht="25.5">
      <c r="A991" s="11">
        <v>6</v>
      </c>
      <c r="B991" s="12" t="s">
        <v>6</v>
      </c>
      <c r="C991" s="19"/>
      <c r="D991" s="19"/>
      <c r="E991" s="19"/>
      <c r="F991" s="19"/>
      <c r="G991" s="10">
        <f t="shared" si="290"/>
        <v>0</v>
      </c>
      <c r="H991" s="75"/>
      <c r="I991" s="51" t="str">
        <f t="shared" si="291"/>
        <v/>
      </c>
      <c r="J991" s="4"/>
      <c r="K991" s="40" t="str">
        <f t="shared" si="292"/>
        <v>Lançar Preço Coluna (A) Faixa 1</v>
      </c>
      <c r="L991" s="40" t="str">
        <f t="shared" si="293"/>
        <v>Lançar Preço Coluna (B) Faixa 1</v>
      </c>
      <c r="M991" s="40" t="str">
        <f t="shared" si="294"/>
        <v>Lançar Preço Coluna (C) Faixa 1</v>
      </c>
      <c r="N991" s="40" t="str">
        <f t="shared" si="295"/>
        <v>Lançar Preço Coluna (D) Faixa 1</v>
      </c>
      <c r="O991" s="33"/>
      <c r="P991" s="31" t="str">
        <f>IF(F991&lt;&gt;"",IF(I991=TRUE,"Preços OK na Faixa 6","ERRO Preços na Faixa 6"),"Lançar Preços na Faixa 6")</f>
        <v>Lançar Preços na Faixa 6</v>
      </c>
    </row>
    <row r="992" spans="1:16" ht="25.5">
      <c r="A992" s="11">
        <v>7</v>
      </c>
      <c r="B992" s="12" t="s">
        <v>7</v>
      </c>
      <c r="C992" s="19"/>
      <c r="D992" s="19"/>
      <c r="E992" s="19"/>
      <c r="F992" s="19"/>
      <c r="G992" s="10">
        <f t="shared" si="290"/>
        <v>0</v>
      </c>
      <c r="H992" s="75"/>
      <c r="I992" s="51" t="str">
        <f t="shared" si="291"/>
        <v/>
      </c>
      <c r="J992" s="4"/>
      <c r="K992" s="40" t="str">
        <f t="shared" si="292"/>
        <v>Lançar Preço Coluna (A) Faixa 1</v>
      </c>
      <c r="L992" s="40" t="str">
        <f t="shared" si="293"/>
        <v>Lançar Preço Coluna (B) Faixa 1</v>
      </c>
      <c r="M992" s="40" t="str">
        <f t="shared" si="294"/>
        <v>Lançar Preço Coluna (C) Faixa 1</v>
      </c>
      <c r="N992" s="40" t="str">
        <f t="shared" si="295"/>
        <v>Lançar Preço Coluna (D) Faixa 1</v>
      </c>
      <c r="O992" s="33"/>
      <c r="P992" s="31" t="str">
        <f>IF(F992&lt;&gt;"",IF(I992=TRUE,"Preços OK na Faixa 7","ERRO Preços na Faixa 7"),"Lançar Preços na Faixa 7")</f>
        <v>Lançar Preços na Faixa 7</v>
      </c>
    </row>
    <row r="993" spans="1:16" ht="25.5">
      <c r="A993" s="11">
        <v>8</v>
      </c>
      <c r="B993" s="12" t="s">
        <v>8</v>
      </c>
      <c r="C993" s="19"/>
      <c r="D993" s="19"/>
      <c r="E993" s="19"/>
      <c r="F993" s="19"/>
      <c r="G993" s="10">
        <f t="shared" si="290"/>
        <v>0</v>
      </c>
      <c r="H993" s="75"/>
      <c r="I993" s="51" t="str">
        <f t="shared" si="291"/>
        <v/>
      </c>
      <c r="J993" s="4"/>
      <c r="K993" s="40" t="str">
        <f t="shared" si="292"/>
        <v>Lançar Preço Coluna (A) Faixa 1</v>
      </c>
      <c r="L993" s="40" t="str">
        <f t="shared" si="293"/>
        <v>Lançar Preço Coluna (B) Faixa 1</v>
      </c>
      <c r="M993" s="40" t="str">
        <f t="shared" si="294"/>
        <v>Lançar Preço Coluna (C) Faixa 1</v>
      </c>
      <c r="N993" s="40" t="str">
        <f t="shared" si="295"/>
        <v>Lançar Preço Coluna (D) Faixa 1</v>
      </c>
      <c r="O993" s="33"/>
      <c r="P993" s="31" t="str">
        <f>IF(F993&lt;&gt;"",IF(I993=TRUE,"Preços OK na Faixa 8","ERRO Preços na Faixa 8"),"Lançar Preços na Faixa 8")</f>
        <v>Lançar Preços na Faixa 8</v>
      </c>
    </row>
    <row r="994" spans="1:16" ht="25.5">
      <c r="A994" s="11">
        <v>9</v>
      </c>
      <c r="B994" s="12" t="s">
        <v>9</v>
      </c>
      <c r="C994" s="19"/>
      <c r="D994" s="19"/>
      <c r="E994" s="19"/>
      <c r="F994" s="19"/>
      <c r="G994" s="10">
        <f t="shared" si="290"/>
        <v>0</v>
      </c>
      <c r="H994" s="75"/>
      <c r="I994" s="51" t="str">
        <f t="shared" si="291"/>
        <v/>
      </c>
      <c r="J994" s="4"/>
      <c r="K994" s="40" t="str">
        <f t="shared" si="292"/>
        <v>Lançar Preço Coluna (A) Faixa 1</v>
      </c>
      <c r="L994" s="40" t="str">
        <f t="shared" si="293"/>
        <v>Lançar Preço Coluna (B) Faixa 1</v>
      </c>
      <c r="M994" s="40" t="str">
        <f t="shared" si="294"/>
        <v>Lançar Preço Coluna (C) Faixa 1</v>
      </c>
      <c r="N994" s="40" t="str">
        <f t="shared" si="295"/>
        <v>Lançar Preço Coluna (D) Faixa 1</v>
      </c>
      <c r="O994" s="33"/>
      <c r="P994" s="31" t="str">
        <f>IF(F994&lt;&gt;"",IF(I994=TRUE,"Preços OK na Faixa 9","ERRO Preços na Faixa 9"),"Lançar Preços na Faixa 9")</f>
        <v>Lançar Preços na Faixa 9</v>
      </c>
    </row>
    <row r="995" spans="1:16" ht="25.5">
      <c r="A995" s="11">
        <v>10</v>
      </c>
      <c r="B995" s="12" t="s">
        <v>10</v>
      </c>
      <c r="C995" s="19"/>
      <c r="D995" s="19"/>
      <c r="E995" s="19"/>
      <c r="F995" s="19"/>
      <c r="G995" s="10">
        <f t="shared" si="290"/>
        <v>0</v>
      </c>
      <c r="H995" s="75"/>
      <c r="I995" s="51" t="str">
        <f t="shared" si="291"/>
        <v/>
      </c>
      <c r="J995" s="4"/>
      <c r="K995" s="40" t="str">
        <f t="shared" si="292"/>
        <v>Lançar Preço Coluna (A) Faixa 1</v>
      </c>
      <c r="L995" s="40" t="str">
        <f t="shared" si="293"/>
        <v>Lançar Preço Coluna (B) Faixa 1</v>
      </c>
      <c r="M995" s="40" t="str">
        <f t="shared" si="294"/>
        <v>Lançar Preço Coluna (C) Faixa 1</v>
      </c>
      <c r="N995" s="40" t="str">
        <f t="shared" si="295"/>
        <v>Lançar Preço Coluna (D) Faixa 1</v>
      </c>
      <c r="O995" s="33"/>
      <c r="P995" s="31" t="str">
        <f>IF(F995&lt;&gt;"",IF(I995=TRUE,"Preços OK na Faixa 10","ERRO Preços na Faixa 10"),"Lançar Preços na Faixa 10")</f>
        <v>Lançar Preços na Faixa 10</v>
      </c>
    </row>
    <row r="996" spans="1:16" ht="25.5">
      <c r="A996" s="11">
        <v>11</v>
      </c>
      <c r="B996" s="12" t="s">
        <v>11</v>
      </c>
      <c r="C996" s="19"/>
      <c r="D996" s="19"/>
      <c r="E996" s="19"/>
      <c r="F996" s="19"/>
      <c r="G996" s="10">
        <f t="shared" si="290"/>
        <v>0</v>
      </c>
      <c r="H996" s="75"/>
      <c r="I996" s="51" t="str">
        <f t="shared" si="291"/>
        <v/>
      </c>
      <c r="J996" s="4"/>
      <c r="K996" s="40" t="str">
        <f t="shared" si="292"/>
        <v>Lançar Preço Coluna (A) Faixa 1</v>
      </c>
      <c r="L996" s="40" t="str">
        <f t="shared" si="293"/>
        <v>Lançar Preço Coluna (B) Faixa 1</v>
      </c>
      <c r="M996" s="40" t="str">
        <f t="shared" si="294"/>
        <v>Lançar Preço Coluna (C) Faixa 1</v>
      </c>
      <c r="N996" s="40" t="str">
        <f t="shared" si="295"/>
        <v>Lançar Preço Coluna (D) Faixa 1</v>
      </c>
      <c r="O996" s="33"/>
      <c r="P996" s="31" t="str">
        <f>IF(F996&lt;&gt;"",IF(I996=TRUE,"Preços OK na Faixa 11","ERRO Preços na Faixa 11"),"Lançar Preços na Faixa 11")</f>
        <v>Lançar Preços na Faixa 11</v>
      </c>
    </row>
    <row r="997" spans="1:16" ht="25.5">
      <c r="A997" s="11">
        <v>12</v>
      </c>
      <c r="B997" s="12" t="s">
        <v>12</v>
      </c>
      <c r="C997" s="19"/>
      <c r="D997" s="19"/>
      <c r="E997" s="19"/>
      <c r="F997" s="19"/>
      <c r="G997" s="10">
        <f t="shared" si="290"/>
        <v>0</v>
      </c>
      <c r="H997" s="75"/>
      <c r="I997" s="51" t="str">
        <f t="shared" si="291"/>
        <v/>
      </c>
      <c r="J997" s="4"/>
      <c r="K997" s="40" t="str">
        <f t="shared" si="292"/>
        <v>Lançar Preço Coluna (A) Faixa 1</v>
      </c>
      <c r="L997" s="40" t="str">
        <f t="shared" si="293"/>
        <v>Lançar Preço Coluna (B) Faixa 1</v>
      </c>
      <c r="M997" s="40" t="str">
        <f t="shared" si="294"/>
        <v>Lançar Preço Coluna (C) Faixa 1</v>
      </c>
      <c r="N997" s="40" t="str">
        <f t="shared" si="295"/>
        <v>Lançar Preço Coluna (D) Faixa 1</v>
      </c>
      <c r="O997" s="33"/>
      <c r="P997" s="36" t="str">
        <f>IF(F997&lt;&gt;"",IF(I997=TRUE,"Preços OK na Faixa 12","ERRO Preços na Faixa 12"),"Lançar Preços na Faixa 12")</f>
        <v>Lançar Preços na Faixa 12</v>
      </c>
    </row>
    <row r="998" spans="1:16" ht="26.25" thickBot="1">
      <c r="A998" s="46">
        <v>13</v>
      </c>
      <c r="B998" s="47" t="s">
        <v>13</v>
      </c>
      <c r="C998" s="48"/>
      <c r="D998" s="48"/>
      <c r="E998" s="48"/>
      <c r="F998" s="48"/>
      <c r="G998" s="49">
        <f t="shared" si="290"/>
        <v>0</v>
      </c>
      <c r="H998" s="75">
        <f>SUM(G986:G998)</f>
        <v>0</v>
      </c>
      <c r="I998" s="51" t="str">
        <f t="shared" si="291"/>
        <v/>
      </c>
      <c r="J998" s="4"/>
      <c r="K998" s="40" t="str">
        <f t="shared" si="292"/>
        <v>Lançar Preço Coluna (A) Faixa 1</v>
      </c>
      <c r="L998" s="40" t="str">
        <f t="shared" si="293"/>
        <v>Lançar Preço Coluna (B) Faixa 1</v>
      </c>
      <c r="M998" s="40" t="str">
        <f t="shared" si="294"/>
        <v>Lançar Preço Coluna (C) Faixa 1</v>
      </c>
      <c r="N998" s="40" t="str">
        <f t="shared" si="295"/>
        <v>Lançar Preço Coluna (D) Faixa 1</v>
      </c>
      <c r="O998" s="39"/>
      <c r="P998" s="36" t="str">
        <f>IF(F998&lt;&gt;"",IF(I998=TRUE,"Preços OK na Faixa 13","ERRO Preços na Faixa 13"),"Lançar Preços na Faixa 13")</f>
        <v>Lançar Preços na Faixa 13</v>
      </c>
    </row>
    <row r="999" spans="1:16" ht="12.75">
      <c r="A999" s="88"/>
      <c r="B999" s="89"/>
      <c r="C999" s="99"/>
      <c r="D999" s="99"/>
      <c r="E999" s="99"/>
      <c r="F999" s="99"/>
      <c r="G999" s="90"/>
      <c r="H999" s="75"/>
      <c r="I999" s="51"/>
      <c r="J999" s="4"/>
      <c r="K999" s="35"/>
      <c r="L999" s="35"/>
      <c r="M999" s="35"/>
      <c r="N999" s="35"/>
      <c r="O999" s="35"/>
      <c r="P999" s="42"/>
    </row>
    <row r="1000" spans="1:16" ht="30" customHeight="1">
      <c r="A1000" s="180" t="s">
        <v>234</v>
      </c>
      <c r="B1000" s="181"/>
      <c r="C1000" s="181"/>
      <c r="D1000" s="181"/>
      <c r="E1000" s="181"/>
      <c r="F1000" s="182"/>
      <c r="G1000" s="111">
        <f>SUM(H11:H998)</f>
        <v>0</v>
      </c>
      <c r="H1000" s="76"/>
      <c r="I1000" s="51"/>
      <c r="J1000" s="4"/>
      <c r="K1000" s="17"/>
    </row>
  </sheetData>
  <sheetProtection password="DD21" sheet="1" objects="1" scenarios="1"/>
  <dataConsolidate/>
  <mergeCells count="425">
    <mergeCell ref="A1000:F1000"/>
    <mergeCell ref="A981:G981"/>
    <mergeCell ref="K981:N985"/>
    <mergeCell ref="P981:P985"/>
    <mergeCell ref="A982:G982"/>
    <mergeCell ref="A983:A985"/>
    <mergeCell ref="B983:B985"/>
    <mergeCell ref="C983:F983"/>
    <mergeCell ref="G983:G985"/>
    <mergeCell ref="A962:G962"/>
    <mergeCell ref="K962:N966"/>
    <mergeCell ref="P962:P966"/>
    <mergeCell ref="A963:G963"/>
    <mergeCell ref="A964:A966"/>
    <mergeCell ref="B964:B966"/>
    <mergeCell ref="C964:F964"/>
    <mergeCell ref="G964:G966"/>
    <mergeCell ref="A943:G943"/>
    <mergeCell ref="K943:N947"/>
    <mergeCell ref="P943:P947"/>
    <mergeCell ref="A944:G944"/>
    <mergeCell ref="A945:A947"/>
    <mergeCell ref="B945:B947"/>
    <mergeCell ref="C945:F945"/>
    <mergeCell ref="G945:G947"/>
    <mergeCell ref="A924:G924"/>
    <mergeCell ref="K924:N928"/>
    <mergeCell ref="P924:P928"/>
    <mergeCell ref="A925:G925"/>
    <mergeCell ref="A926:A928"/>
    <mergeCell ref="B926:B928"/>
    <mergeCell ref="C926:F926"/>
    <mergeCell ref="G926:G928"/>
    <mergeCell ref="A905:G905"/>
    <mergeCell ref="K905:N909"/>
    <mergeCell ref="P905:P909"/>
    <mergeCell ref="A906:G906"/>
    <mergeCell ref="A907:A909"/>
    <mergeCell ref="B907:B909"/>
    <mergeCell ref="C907:F907"/>
    <mergeCell ref="G907:G909"/>
    <mergeCell ref="A886:G886"/>
    <mergeCell ref="K886:N890"/>
    <mergeCell ref="P886:P890"/>
    <mergeCell ref="A887:G887"/>
    <mergeCell ref="A888:A890"/>
    <mergeCell ref="B888:B890"/>
    <mergeCell ref="C888:F888"/>
    <mergeCell ref="G888:G890"/>
    <mergeCell ref="A867:G867"/>
    <mergeCell ref="K867:N871"/>
    <mergeCell ref="P867:P871"/>
    <mergeCell ref="A868:G868"/>
    <mergeCell ref="A869:A871"/>
    <mergeCell ref="B869:B871"/>
    <mergeCell ref="C869:F869"/>
    <mergeCell ref="G869:G871"/>
    <mergeCell ref="A848:G848"/>
    <mergeCell ref="K848:N852"/>
    <mergeCell ref="P848:P852"/>
    <mergeCell ref="A849:G849"/>
    <mergeCell ref="A850:A852"/>
    <mergeCell ref="B850:B852"/>
    <mergeCell ref="C850:F850"/>
    <mergeCell ref="G850:G852"/>
    <mergeCell ref="A829:G829"/>
    <mergeCell ref="K829:N833"/>
    <mergeCell ref="P829:P833"/>
    <mergeCell ref="A830:G830"/>
    <mergeCell ref="A831:A833"/>
    <mergeCell ref="B831:B833"/>
    <mergeCell ref="C831:F831"/>
    <mergeCell ref="G831:G833"/>
    <mergeCell ref="A810:G810"/>
    <mergeCell ref="K810:N814"/>
    <mergeCell ref="P810:P814"/>
    <mergeCell ref="A811:G811"/>
    <mergeCell ref="A812:A814"/>
    <mergeCell ref="B812:B814"/>
    <mergeCell ref="C812:F812"/>
    <mergeCell ref="G812:G814"/>
    <mergeCell ref="A791:G791"/>
    <mergeCell ref="K791:N795"/>
    <mergeCell ref="P791:P795"/>
    <mergeCell ref="A792:G792"/>
    <mergeCell ref="A793:A795"/>
    <mergeCell ref="B793:B795"/>
    <mergeCell ref="C793:F793"/>
    <mergeCell ref="G793:G795"/>
    <mergeCell ref="A772:G772"/>
    <mergeCell ref="K772:N776"/>
    <mergeCell ref="P772:P776"/>
    <mergeCell ref="A773:G773"/>
    <mergeCell ref="A774:A776"/>
    <mergeCell ref="B774:B776"/>
    <mergeCell ref="C774:F774"/>
    <mergeCell ref="G774:G776"/>
    <mergeCell ref="A753:G753"/>
    <mergeCell ref="K753:N757"/>
    <mergeCell ref="P753:P757"/>
    <mergeCell ref="A754:G754"/>
    <mergeCell ref="A755:A757"/>
    <mergeCell ref="B755:B757"/>
    <mergeCell ref="C755:F755"/>
    <mergeCell ref="G755:G757"/>
    <mergeCell ref="A734:G734"/>
    <mergeCell ref="K734:N738"/>
    <mergeCell ref="P734:P738"/>
    <mergeCell ref="A735:G735"/>
    <mergeCell ref="A736:A738"/>
    <mergeCell ref="B736:B738"/>
    <mergeCell ref="C736:F736"/>
    <mergeCell ref="G736:G738"/>
    <mergeCell ref="A715:G715"/>
    <mergeCell ref="K715:N719"/>
    <mergeCell ref="P715:P719"/>
    <mergeCell ref="A716:G716"/>
    <mergeCell ref="A717:A719"/>
    <mergeCell ref="B717:B719"/>
    <mergeCell ref="C717:F717"/>
    <mergeCell ref="G717:G719"/>
    <mergeCell ref="A694:G694"/>
    <mergeCell ref="A696:G696"/>
    <mergeCell ref="K696:N700"/>
    <mergeCell ref="P696:P700"/>
    <mergeCell ref="A697:G697"/>
    <mergeCell ref="A698:A700"/>
    <mergeCell ref="B698:B700"/>
    <mergeCell ref="C698:F698"/>
    <mergeCell ref="G698:G700"/>
    <mergeCell ref="A675:G675"/>
    <mergeCell ref="K675:N679"/>
    <mergeCell ref="P675:P679"/>
    <mergeCell ref="A676:G676"/>
    <mergeCell ref="A677:A679"/>
    <mergeCell ref="B677:B679"/>
    <mergeCell ref="C677:F677"/>
    <mergeCell ref="G677:G679"/>
    <mergeCell ref="A656:G656"/>
    <mergeCell ref="K656:N660"/>
    <mergeCell ref="P656:P660"/>
    <mergeCell ref="A657:G657"/>
    <mergeCell ref="A658:A660"/>
    <mergeCell ref="B658:B660"/>
    <mergeCell ref="C658:F658"/>
    <mergeCell ref="G658:G660"/>
    <mergeCell ref="A637:G637"/>
    <mergeCell ref="K637:N641"/>
    <mergeCell ref="P637:P641"/>
    <mergeCell ref="A638:G638"/>
    <mergeCell ref="A639:A641"/>
    <mergeCell ref="B639:B641"/>
    <mergeCell ref="C639:F639"/>
    <mergeCell ref="G639:G641"/>
    <mergeCell ref="A618:G618"/>
    <mergeCell ref="K618:N622"/>
    <mergeCell ref="P618:P622"/>
    <mergeCell ref="A619:G619"/>
    <mergeCell ref="A620:A622"/>
    <mergeCell ref="B620:B622"/>
    <mergeCell ref="C620:F620"/>
    <mergeCell ref="G620:G622"/>
    <mergeCell ref="A599:G599"/>
    <mergeCell ref="K599:N603"/>
    <mergeCell ref="P599:P603"/>
    <mergeCell ref="A600:G600"/>
    <mergeCell ref="A601:A603"/>
    <mergeCell ref="B601:B603"/>
    <mergeCell ref="C601:F601"/>
    <mergeCell ref="G601:G603"/>
    <mergeCell ref="A580:G580"/>
    <mergeCell ref="K580:N584"/>
    <mergeCell ref="P580:P584"/>
    <mergeCell ref="A581:G581"/>
    <mergeCell ref="A582:A584"/>
    <mergeCell ref="B582:B584"/>
    <mergeCell ref="C582:F582"/>
    <mergeCell ref="G582:G584"/>
    <mergeCell ref="A561:G561"/>
    <mergeCell ref="K561:N565"/>
    <mergeCell ref="P561:P565"/>
    <mergeCell ref="A562:G562"/>
    <mergeCell ref="A563:A565"/>
    <mergeCell ref="B563:B565"/>
    <mergeCell ref="C563:F563"/>
    <mergeCell ref="G563:G565"/>
    <mergeCell ref="A542:G542"/>
    <mergeCell ref="K542:N546"/>
    <mergeCell ref="P542:P546"/>
    <mergeCell ref="A543:G543"/>
    <mergeCell ref="A544:A546"/>
    <mergeCell ref="B544:B546"/>
    <mergeCell ref="C544:F544"/>
    <mergeCell ref="G544:G546"/>
    <mergeCell ref="A523:G523"/>
    <mergeCell ref="K523:N527"/>
    <mergeCell ref="P523:P527"/>
    <mergeCell ref="A524:G524"/>
    <mergeCell ref="A525:A527"/>
    <mergeCell ref="B525:B527"/>
    <mergeCell ref="C525:F525"/>
    <mergeCell ref="G525:G527"/>
    <mergeCell ref="A504:G504"/>
    <mergeCell ref="K504:N508"/>
    <mergeCell ref="P504:P508"/>
    <mergeCell ref="A505:G505"/>
    <mergeCell ref="A506:A508"/>
    <mergeCell ref="B506:B508"/>
    <mergeCell ref="C506:F506"/>
    <mergeCell ref="G506:G508"/>
    <mergeCell ref="A485:G485"/>
    <mergeCell ref="K485:N489"/>
    <mergeCell ref="P485:P489"/>
    <mergeCell ref="A486:G486"/>
    <mergeCell ref="A487:A489"/>
    <mergeCell ref="B487:B489"/>
    <mergeCell ref="C487:F487"/>
    <mergeCell ref="G487:G489"/>
    <mergeCell ref="A466:G466"/>
    <mergeCell ref="K466:N470"/>
    <mergeCell ref="P466:P470"/>
    <mergeCell ref="A467:G467"/>
    <mergeCell ref="A468:A470"/>
    <mergeCell ref="B468:B470"/>
    <mergeCell ref="C468:F468"/>
    <mergeCell ref="G468:G470"/>
    <mergeCell ref="A447:G447"/>
    <mergeCell ref="K447:N451"/>
    <mergeCell ref="P447:P451"/>
    <mergeCell ref="A448:G448"/>
    <mergeCell ref="A449:A451"/>
    <mergeCell ref="B449:B451"/>
    <mergeCell ref="C449:F449"/>
    <mergeCell ref="G449:G451"/>
    <mergeCell ref="A428:G428"/>
    <mergeCell ref="K428:N432"/>
    <mergeCell ref="P428:P432"/>
    <mergeCell ref="A429:G429"/>
    <mergeCell ref="A430:A432"/>
    <mergeCell ref="B430:B432"/>
    <mergeCell ref="C430:F430"/>
    <mergeCell ref="G430:G432"/>
    <mergeCell ref="A409:G409"/>
    <mergeCell ref="K409:N413"/>
    <mergeCell ref="P409:P413"/>
    <mergeCell ref="A410:G410"/>
    <mergeCell ref="A411:A413"/>
    <mergeCell ref="B411:B413"/>
    <mergeCell ref="C411:F411"/>
    <mergeCell ref="G411:G413"/>
    <mergeCell ref="A388:G388"/>
    <mergeCell ref="A390:G390"/>
    <mergeCell ref="K390:N394"/>
    <mergeCell ref="P390:P394"/>
    <mergeCell ref="A391:G391"/>
    <mergeCell ref="A392:A394"/>
    <mergeCell ref="B392:B394"/>
    <mergeCell ref="C392:F392"/>
    <mergeCell ref="G392:G394"/>
    <mergeCell ref="A369:G369"/>
    <mergeCell ref="K369:N373"/>
    <mergeCell ref="P369:P373"/>
    <mergeCell ref="A370:G370"/>
    <mergeCell ref="A371:A373"/>
    <mergeCell ref="B371:B373"/>
    <mergeCell ref="C371:F371"/>
    <mergeCell ref="G371:G373"/>
    <mergeCell ref="A350:G350"/>
    <mergeCell ref="K350:N354"/>
    <mergeCell ref="P350:P354"/>
    <mergeCell ref="A351:G351"/>
    <mergeCell ref="A352:A354"/>
    <mergeCell ref="B352:B354"/>
    <mergeCell ref="C352:F352"/>
    <mergeCell ref="G352:G354"/>
    <mergeCell ref="A331:G331"/>
    <mergeCell ref="K331:N335"/>
    <mergeCell ref="P331:P335"/>
    <mergeCell ref="A332:G332"/>
    <mergeCell ref="A333:A335"/>
    <mergeCell ref="B333:B335"/>
    <mergeCell ref="C333:F333"/>
    <mergeCell ref="G333:G335"/>
    <mergeCell ref="A312:G312"/>
    <mergeCell ref="K312:N316"/>
    <mergeCell ref="P312:P316"/>
    <mergeCell ref="A313:G313"/>
    <mergeCell ref="A314:A316"/>
    <mergeCell ref="B314:B316"/>
    <mergeCell ref="C314:F314"/>
    <mergeCell ref="G314:G316"/>
    <mergeCell ref="A293:G293"/>
    <mergeCell ref="K293:N297"/>
    <mergeCell ref="P293:P297"/>
    <mergeCell ref="A294:G294"/>
    <mergeCell ref="A295:A297"/>
    <mergeCell ref="B295:B297"/>
    <mergeCell ref="C295:F295"/>
    <mergeCell ref="G295:G297"/>
    <mergeCell ref="A274:G274"/>
    <mergeCell ref="K274:N278"/>
    <mergeCell ref="P274:P278"/>
    <mergeCell ref="A275:G275"/>
    <mergeCell ref="A276:A278"/>
    <mergeCell ref="B276:B278"/>
    <mergeCell ref="C276:F276"/>
    <mergeCell ref="G276:G278"/>
    <mergeCell ref="A255:G255"/>
    <mergeCell ref="K255:N259"/>
    <mergeCell ref="P255:P259"/>
    <mergeCell ref="A256:G256"/>
    <mergeCell ref="A257:A259"/>
    <mergeCell ref="B257:B259"/>
    <mergeCell ref="C257:F257"/>
    <mergeCell ref="G257:G259"/>
    <mergeCell ref="A236:G236"/>
    <mergeCell ref="K236:N240"/>
    <mergeCell ref="P236:P240"/>
    <mergeCell ref="A237:G237"/>
    <mergeCell ref="A238:A240"/>
    <mergeCell ref="B238:B240"/>
    <mergeCell ref="C238:F238"/>
    <mergeCell ref="G238:G240"/>
    <mergeCell ref="A217:G217"/>
    <mergeCell ref="K217:N221"/>
    <mergeCell ref="P217:P221"/>
    <mergeCell ref="A218:G218"/>
    <mergeCell ref="A219:A221"/>
    <mergeCell ref="B219:B221"/>
    <mergeCell ref="C219:F219"/>
    <mergeCell ref="G219:G221"/>
    <mergeCell ref="A198:G198"/>
    <mergeCell ref="K198:N202"/>
    <mergeCell ref="P198:P202"/>
    <mergeCell ref="A199:G199"/>
    <mergeCell ref="A200:A202"/>
    <mergeCell ref="B200:B202"/>
    <mergeCell ref="C200:F200"/>
    <mergeCell ref="G200:G202"/>
    <mergeCell ref="A179:G179"/>
    <mergeCell ref="K179:N183"/>
    <mergeCell ref="P179:P183"/>
    <mergeCell ref="A180:G180"/>
    <mergeCell ref="A181:A183"/>
    <mergeCell ref="B181:B183"/>
    <mergeCell ref="C181:F181"/>
    <mergeCell ref="G181:G183"/>
    <mergeCell ref="A160:G160"/>
    <mergeCell ref="K160:N164"/>
    <mergeCell ref="P160:P164"/>
    <mergeCell ref="A161:G161"/>
    <mergeCell ref="A162:A164"/>
    <mergeCell ref="B162:B164"/>
    <mergeCell ref="C162:F162"/>
    <mergeCell ref="G162:G164"/>
    <mergeCell ref="A141:G141"/>
    <mergeCell ref="K141:N145"/>
    <mergeCell ref="P141:P145"/>
    <mergeCell ref="A142:G142"/>
    <mergeCell ref="A143:A145"/>
    <mergeCell ref="B143:B145"/>
    <mergeCell ref="C143:F143"/>
    <mergeCell ref="G143:G145"/>
    <mergeCell ref="A122:G122"/>
    <mergeCell ref="K122:N126"/>
    <mergeCell ref="P122:P126"/>
    <mergeCell ref="A123:G123"/>
    <mergeCell ref="A124:A126"/>
    <mergeCell ref="B124:B126"/>
    <mergeCell ref="C124:F124"/>
    <mergeCell ref="G124:G126"/>
    <mergeCell ref="A103:G103"/>
    <mergeCell ref="K103:N107"/>
    <mergeCell ref="P103:P107"/>
    <mergeCell ref="A104:G104"/>
    <mergeCell ref="A105:A107"/>
    <mergeCell ref="B105:B107"/>
    <mergeCell ref="C105:F105"/>
    <mergeCell ref="G105:G107"/>
    <mergeCell ref="A82:G82"/>
    <mergeCell ref="A84:G84"/>
    <mergeCell ref="K84:N88"/>
    <mergeCell ref="P84:P88"/>
    <mergeCell ref="A85:G85"/>
    <mergeCell ref="A86:A88"/>
    <mergeCell ref="B86:B88"/>
    <mergeCell ref="C86:F86"/>
    <mergeCell ref="G86:G88"/>
    <mergeCell ref="A25:G25"/>
    <mergeCell ref="K25:N29"/>
    <mergeCell ref="P25:P29"/>
    <mergeCell ref="A26:G26"/>
    <mergeCell ref="A27:A29"/>
    <mergeCell ref="B27:B29"/>
    <mergeCell ref="C27:F27"/>
    <mergeCell ref="A63:G63"/>
    <mergeCell ref="K63:N67"/>
    <mergeCell ref="P63:P67"/>
    <mergeCell ref="A64:G64"/>
    <mergeCell ref="A65:A67"/>
    <mergeCell ref="B65:B67"/>
    <mergeCell ref="C65:F65"/>
    <mergeCell ref="G65:G67"/>
    <mergeCell ref="G27:G29"/>
    <mergeCell ref="A44:G44"/>
    <mergeCell ref="K44:N48"/>
    <mergeCell ref="P44:P48"/>
    <mergeCell ref="A45:G45"/>
    <mergeCell ref="A46:A48"/>
    <mergeCell ref="B46:B48"/>
    <mergeCell ref="C46:F46"/>
    <mergeCell ref="G46:G48"/>
    <mergeCell ref="A1:G1"/>
    <mergeCell ref="K1:P1"/>
    <mergeCell ref="A2:G2"/>
    <mergeCell ref="A3:G3"/>
    <mergeCell ref="A4:G4"/>
    <mergeCell ref="A6:G6"/>
    <mergeCell ref="K6:N10"/>
    <mergeCell ref="P6:P10"/>
    <mergeCell ref="A7:G7"/>
    <mergeCell ref="A8:A10"/>
    <mergeCell ref="B8:B10"/>
    <mergeCell ref="C8:F8"/>
    <mergeCell ref="G8:G10"/>
  </mergeCells>
  <conditionalFormatting sqref="P701:P713 P89:P101 P395:P407 P30:P42 P49:P61 P68:P80 P108:P120 P127:P139 P146:P158 P165:P177 P184:P196 P203:P215 P222:P234 P241:P253 P260:P272 P279:P291 P298:P310 P317:P329 P336:P348 P355:P367 P374:P386 P414:P426 P433:P445 P452:P464 P471:P483 P490:P502 P509:P521 P528:P540 P547:P559 P566:P578 P585:P597 P604:P616 P623:P635 P642:P654 P661:P673 P680:P692 P720:P732 P739:P751 P758:P770 P777:P789 P796:P808 P815:P827 P834:P846 P853:P865 P872:P884 P891:P903 P910:P922 P929:P941 P948:P960 P967:P979 P986:P999">
    <cfRule type="containsText" dxfId="48" priority="35" operator="containsText" text="ERRO">
      <formula>NOT(ISERROR(SEARCH("ERRO",P30)))</formula>
    </cfRule>
  </conditionalFormatting>
  <conditionalFormatting sqref="K89:O101 K395:O407 K30:O42 K49:O61 K68:O80 K108:O120 K127:O139 K146:O158 K165:O177 K184:O196 K203:O215 K222:O234 K241:O253 K260:O272 K279:O291 K298:O310 K317:O329 K336:O348 K355:O367 K374:O386 K414:O426 K433:O445 K452:O464 K471:O483 K490:O502 K509:O521 K528:O540 K547:O559 K566:O578 K585:O597 K604:O616 K623:O635 K642:O654 K661:O673 K701:O713 K680:O692 K720:O732 K739:O751 K758:O770 K777:O789 K796:O808 K815:O827 K834:O846 K853:O865 K872:O884 K891:O903 K910:O922 K929:O941 K948:O960 K967:O979 K986:O999">
    <cfRule type="containsText" dxfId="47" priority="34" operator="containsText" text="ERRO">
      <formula>NOT(ISERROR(SEARCH("ERRO",K30)))</formula>
    </cfRule>
  </conditionalFormatting>
  <conditionalFormatting sqref="K89:P102 K11:P24 K701:P714 K395:P408 K30:P43 K49:P62 K68:P83 K108:P121 K127:P140 K146:P159 K165:P178 K184:P197 K203:P216 K222:P235 K241:P254 K260:P273 K279:P292 K298:P311 K317:P330 K336:P349 K355:P368 K374:P389 K414:P427 K433:P446 K452:P465 K471:P484 K490:P503 K509:P522 K528:P541 K547:P560 K566:P579 K585:P598 K604:P617 K623:P636 K642:P655 K661:P674 K680:P695 K720:P733 K739:P752 K758:P771 K777:P790 K796:P809 K815:P828 K834:P847 K853:P866 K872:P885 K891:P904 K910:P923 K929:P942 K948:P961 K967:P980 K986:P999">
    <cfRule type="containsText" dxfId="46" priority="32" operator="containsText" text="ERRO">
      <formula>NOT(ISERROR(SEARCH("ERRO",K11)))</formula>
    </cfRule>
    <cfRule type="containsText" dxfId="45" priority="33" operator="containsText" text="Lançar">
      <formula>NOT(ISERROR(SEARCH("Lançar",K11)))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0" orientation="portrait" horizontalDpi="4294967292" verticalDpi="4294967292" r:id="rId1"/>
  <headerFooter>
    <oddHeader>&amp;CAnexo IV – Planilha de Cotação de Preços&amp;RPregão nº 05/2016</oddHeader>
    <oddFooter>&amp;R&amp;9Página &amp;P/&amp;N</oddFooter>
  </headerFooter>
  <rowBreaks count="51" manualBreakCount="51">
    <brk id="23" max="6" man="1"/>
    <brk id="42" max="6" man="1"/>
    <brk id="61" max="6" man="1"/>
    <brk id="80" max="6" man="1"/>
    <brk id="101" max="6" man="1"/>
    <brk id="120" max="6" man="1"/>
    <brk id="139" max="6" man="1"/>
    <brk id="158" max="6" man="1"/>
    <brk id="177" max="6" man="1"/>
    <brk id="196" max="6" man="1"/>
    <brk id="215" max="6" man="1"/>
    <brk id="234" max="6" man="1"/>
    <brk id="253" max="6" man="1"/>
    <brk id="272" max="6" man="1"/>
    <brk id="291" max="6" man="1"/>
    <brk id="310" max="16383" man="1"/>
    <brk id="329" max="16383" man="1"/>
    <brk id="348" max="16383" man="1"/>
    <brk id="367" max="16383" man="1"/>
    <brk id="386" max="6" man="1"/>
    <brk id="407" max="6" man="1"/>
    <brk id="426" max="6" man="1"/>
    <brk id="445" max="6" man="1"/>
    <brk id="464" max="6" man="1"/>
    <brk id="483" max="6" man="1"/>
    <brk id="502" max="6" man="1"/>
    <brk id="521" max="6" man="1"/>
    <brk id="540" max="6" man="1"/>
    <brk id="559" max="6" man="1"/>
    <brk id="578" max="6" man="1"/>
    <brk id="597" max="6" man="1"/>
    <brk id="616" max="6" man="1"/>
    <brk id="635" max="6" man="1"/>
    <brk id="654" max="6" man="1"/>
    <brk id="673" max="6" man="1"/>
    <brk id="692" max="6" man="1"/>
    <brk id="713" max="6" man="1"/>
    <brk id="732" max="6" man="1"/>
    <brk id="751" max="6" man="1"/>
    <brk id="770" max="6" man="1"/>
    <brk id="789" max="6" man="1"/>
    <brk id="808" max="6" man="1"/>
    <brk id="827" max="6" man="1"/>
    <brk id="846" max="6" man="1"/>
    <brk id="865" max="6" man="1"/>
    <brk id="884" max="6" man="1"/>
    <brk id="903" max="6" man="1"/>
    <brk id="922" max="6" man="1"/>
    <brk id="941" max="6" man="1"/>
    <brk id="960" max="6" man="1"/>
    <brk id="979" max="6" man="1"/>
  </rowBreaks>
  <colBreaks count="2" manualBreakCount="2">
    <brk id="1" max="1048575" man="1"/>
    <brk id="2" min="2" max="105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P63"/>
  <sheetViews>
    <sheetView showGridLines="0" zoomScale="80" zoomScaleNormal="80" zoomScaleSheetLayoutView="80" zoomScalePageLayoutView="150" workbookViewId="0">
      <selection activeCell="G13" sqref="G13"/>
    </sheetView>
  </sheetViews>
  <sheetFormatPr defaultRowHeight="15.75"/>
  <cols>
    <col min="1" max="1" width="6" style="3" customWidth="1"/>
    <col min="2" max="2" width="13.875" style="1" bestFit="1" customWidth="1"/>
    <col min="3" max="3" width="15.25" style="3" customWidth="1"/>
    <col min="4" max="4" width="15" style="3" customWidth="1"/>
    <col min="5" max="6" width="13.75" style="3" customWidth="1"/>
    <col min="7" max="7" width="18.125" style="1" customWidth="1"/>
    <col min="8" max="8" width="24.5" style="3" customWidth="1"/>
    <col min="9" max="9" width="12.125" style="116" customWidth="1"/>
    <col min="10" max="10" width="5.875" style="2" customWidth="1"/>
    <col min="11" max="11" width="14.375" style="1" customWidth="1"/>
    <col min="12" max="12" width="16.625" customWidth="1"/>
    <col min="13" max="13" width="15.125" style="1" customWidth="1"/>
    <col min="14" max="14" width="16" style="1" customWidth="1"/>
    <col min="15" max="15" width="2.75" style="1" customWidth="1"/>
    <col min="16" max="16" width="15.625" style="1" customWidth="1"/>
    <col min="17" max="19" width="22.375" style="1" customWidth="1"/>
    <col min="20" max="20" width="9" style="1" customWidth="1"/>
    <col min="21" max="16384" width="9" style="1"/>
  </cols>
  <sheetData>
    <row r="1" spans="1:16" s="45" customFormat="1" ht="126" customHeight="1">
      <c r="A1" s="149" t="s">
        <v>90</v>
      </c>
      <c r="B1" s="149"/>
      <c r="C1" s="149"/>
      <c r="D1" s="149"/>
      <c r="E1" s="149"/>
      <c r="F1" s="149"/>
      <c r="G1" s="149"/>
      <c r="H1" s="72" t="s">
        <v>245</v>
      </c>
      <c r="I1" s="115"/>
      <c r="J1" s="67"/>
      <c r="K1" s="188" t="s">
        <v>126</v>
      </c>
      <c r="L1" s="188"/>
      <c r="M1" s="188"/>
      <c r="N1" s="188"/>
      <c r="O1" s="188"/>
      <c r="P1" s="188"/>
    </row>
    <row r="2" spans="1:16" ht="28.5" customHeight="1" thickBot="1">
      <c r="A2" s="189" t="s">
        <v>38</v>
      </c>
      <c r="B2" s="189"/>
      <c r="C2" s="189"/>
      <c r="D2" s="189"/>
      <c r="E2" s="189"/>
      <c r="F2" s="189"/>
      <c r="G2" s="189"/>
      <c r="H2" s="73"/>
    </row>
    <row r="3" spans="1:16" ht="30" customHeight="1" thickBot="1">
      <c r="A3" s="197" t="s">
        <v>235</v>
      </c>
      <c r="B3" s="198"/>
      <c r="C3" s="198"/>
      <c r="D3" s="198"/>
      <c r="E3" s="198"/>
      <c r="F3" s="198"/>
      <c r="G3" s="199"/>
      <c r="H3" s="56"/>
      <c r="J3" s="4"/>
      <c r="K3" s="35"/>
      <c r="L3" s="35"/>
      <c r="M3" s="35"/>
      <c r="N3" s="35"/>
      <c r="O3" s="35"/>
      <c r="P3" s="42"/>
    </row>
    <row r="4" spans="1:16" ht="21.75" customHeight="1" thickBot="1">
      <c r="A4" s="6"/>
      <c r="B4" s="4"/>
      <c r="C4" s="4"/>
      <c r="D4" s="4"/>
      <c r="E4" s="4"/>
      <c r="F4" s="4"/>
      <c r="G4" s="4"/>
      <c r="H4" s="74"/>
      <c r="J4" s="4"/>
      <c r="K4" s="35"/>
      <c r="L4" s="35"/>
      <c r="M4" s="35"/>
      <c r="N4" s="35"/>
      <c r="O4" s="35"/>
      <c r="P4" s="42"/>
    </row>
    <row r="5" spans="1:16" s="63" customFormat="1" ht="30.75" customHeight="1" thickBot="1">
      <c r="A5" s="120" t="s">
        <v>83</v>
      </c>
      <c r="B5" s="121"/>
      <c r="C5" s="121"/>
      <c r="D5" s="121"/>
      <c r="E5" s="122"/>
      <c r="F5" s="122"/>
      <c r="G5" s="123"/>
      <c r="H5" s="65"/>
      <c r="I5" s="117"/>
      <c r="J5" s="60"/>
      <c r="K5" s="145" t="s">
        <v>50</v>
      </c>
      <c r="L5" s="145"/>
      <c r="M5" s="145"/>
      <c r="N5" s="145"/>
      <c r="O5" s="61"/>
      <c r="P5" s="147" t="s">
        <v>51</v>
      </c>
    </row>
    <row r="6" spans="1:16" ht="39.75" customHeight="1" thickBot="1">
      <c r="A6" s="124" t="s">
        <v>84</v>
      </c>
      <c r="B6" s="125"/>
      <c r="C6" s="125"/>
      <c r="D6" s="125"/>
      <c r="E6" s="125"/>
      <c r="F6" s="125"/>
      <c r="G6" s="126"/>
      <c r="H6" s="35"/>
      <c r="J6" s="4"/>
      <c r="K6" s="145"/>
      <c r="L6" s="145"/>
      <c r="M6" s="145"/>
      <c r="N6" s="145"/>
      <c r="O6" s="18"/>
      <c r="P6" s="147"/>
    </row>
    <row r="7" spans="1:16" ht="13.5" customHeight="1" thickBot="1">
      <c r="A7" s="127" t="s">
        <v>37</v>
      </c>
      <c r="B7" s="127" t="s">
        <v>36</v>
      </c>
      <c r="C7" s="171" t="s">
        <v>53</v>
      </c>
      <c r="D7" s="172"/>
      <c r="E7" s="172"/>
      <c r="F7" s="173"/>
      <c r="G7" s="133" t="s">
        <v>89</v>
      </c>
      <c r="H7" s="54"/>
      <c r="J7" s="4"/>
      <c r="K7" s="145"/>
      <c r="L7" s="145"/>
      <c r="M7" s="145"/>
      <c r="N7" s="145"/>
      <c r="O7" s="18"/>
      <c r="P7" s="147"/>
    </row>
    <row r="8" spans="1:16" ht="13.5" customHeight="1" thickBot="1">
      <c r="A8" s="128"/>
      <c r="B8" s="128"/>
      <c r="C8" s="21" t="s">
        <v>41</v>
      </c>
      <c r="D8" s="20" t="s">
        <v>42</v>
      </c>
      <c r="E8" s="20" t="s">
        <v>43</v>
      </c>
      <c r="F8" s="20" t="s">
        <v>44</v>
      </c>
      <c r="G8" s="134"/>
      <c r="H8" s="54"/>
      <c r="J8" s="4"/>
      <c r="K8" s="145"/>
      <c r="L8" s="145"/>
      <c r="M8" s="145"/>
      <c r="N8" s="145"/>
      <c r="O8" s="18"/>
      <c r="P8" s="147"/>
    </row>
    <row r="9" spans="1:16" ht="39" customHeight="1" thickBot="1">
      <c r="A9" s="129"/>
      <c r="B9" s="129"/>
      <c r="C9" s="29" t="s">
        <v>46</v>
      </c>
      <c r="D9" s="93" t="s">
        <v>47</v>
      </c>
      <c r="E9" s="93" t="s">
        <v>48</v>
      </c>
      <c r="F9" s="93" t="s">
        <v>49</v>
      </c>
      <c r="G9" s="135"/>
      <c r="H9" s="54"/>
      <c r="J9" s="4"/>
      <c r="K9" s="146"/>
      <c r="L9" s="146"/>
      <c r="M9" s="146"/>
      <c r="N9" s="146"/>
      <c r="O9" s="32"/>
      <c r="P9" s="148"/>
    </row>
    <row r="10" spans="1:16" ht="25.5">
      <c r="A10" s="8">
        <v>1</v>
      </c>
      <c r="B10" s="9" t="s">
        <v>1</v>
      </c>
      <c r="C10" s="19"/>
      <c r="D10" s="19"/>
      <c r="E10" s="19"/>
      <c r="F10" s="19"/>
      <c r="G10" s="10">
        <f t="shared" ref="G10:G22" si="0">SUM(C10:D10)</f>
        <v>0</v>
      </c>
      <c r="H10" s="75"/>
      <c r="I10" s="116" t="str">
        <f t="shared" ref="I10:I22" si="1">IF(C10&lt;&gt;0,AND(D10&lt;C10,E10&lt;D10,F10&lt;E10),"")</f>
        <v/>
      </c>
      <c r="J10" s="4"/>
      <c r="K10" s="33" t="str">
        <f>IF(C10&lt;&gt;0,"Preço OK Coluna (A) Faixa 1","Lançar Preço Coluna (A) Faixa 1")</f>
        <v>Lançar Preço Coluna (A) Faixa 1</v>
      </c>
      <c r="L10" s="33" t="str">
        <f>IF(D10&lt;&gt;0,"Preço OK Coluna (B) Faixa 1","Lançar Preço Coluna (B) Faixa 1")</f>
        <v>Lançar Preço Coluna (B) Faixa 1</v>
      </c>
      <c r="M10" s="33" t="str">
        <f>IF(E10&lt;&gt;0,"Preço OK Coluna (C) Faixa 1","Lançar Preço Coluna (C) Faixa 1")</f>
        <v>Lançar Preço Coluna (C) Faixa 1</v>
      </c>
      <c r="N10" s="33" t="str">
        <f>IF(F10&lt;&gt;0,"Preço OK Coluna (D) Faixa 1","Lançar Preço Coluna (D) Faixa 1")</f>
        <v>Lançar Preço Coluna (D) Faixa 1</v>
      </c>
      <c r="O10" s="40"/>
      <c r="P10" s="41" t="str">
        <f t="shared" ref="P10:P22" si="2">IF(F10&lt;&gt;"",IF(I10=TRUE,"Preços OK na Faixa 13","ERRO Preços na Faixa 13"),"Lançar Preços na Faixa 13")</f>
        <v>Lançar Preços na Faixa 13</v>
      </c>
    </row>
    <row r="11" spans="1:16" ht="25.5">
      <c r="A11" s="11">
        <v>2</v>
      </c>
      <c r="B11" s="12" t="s">
        <v>2</v>
      </c>
      <c r="C11" s="19"/>
      <c r="D11" s="19"/>
      <c r="E11" s="19"/>
      <c r="F11" s="19"/>
      <c r="G11" s="10">
        <f t="shared" si="0"/>
        <v>0</v>
      </c>
      <c r="H11" s="75"/>
      <c r="I11" s="116" t="str">
        <f t="shared" si="1"/>
        <v/>
      </c>
      <c r="J11" s="4"/>
      <c r="K11" s="33" t="str">
        <f t="shared" ref="K11:K22" si="3">IF(C11&lt;&gt;0,IF(AND(C11&lt;C10),"Preço Ok Coluna (A) Faixa 13","ERRO Preço Coluna (A) Faixa 13"),"Lançar Preço Coluna (A) Faixa 13")</f>
        <v>Lançar Preço Coluna (A) Faixa 13</v>
      </c>
      <c r="L11" s="33" t="str">
        <f t="shared" ref="L11:L22" si="4">IF(D11&lt;&gt;0,IF(AND(D11&lt;D10),"Preço Ok Coluna (B) Faixa 12","ERRO Preço Coluna (B) Faixa 12"),"Lançar Preço Coluna (B) Faixa 12")</f>
        <v>Lançar Preço Coluna (B) Faixa 12</v>
      </c>
      <c r="M11" s="33" t="str">
        <f t="shared" ref="M11:M22" si="5">IF(E11&lt;&gt;0,IF(AND(E11&lt;E10),"Preço Ok Coluna (C) Faixa 12","ERRO Preço Coluna (C) Faixa 12"),"Lançar Preço Coluna (C) Faixa 12")</f>
        <v>Lançar Preço Coluna (C) Faixa 12</v>
      </c>
      <c r="N11" s="33" t="str">
        <f t="shared" ref="N11:N22" si="6">IF(F11&lt;&gt;0,IF(AND(F11&lt;F10),"Preço Ok Coluna (D) Faixa 12","ERRO Preço Coluna (D) Faixa 12"),"Lançar Preço Coluna (D) Faixa 12")</f>
        <v>Lançar Preço Coluna (D) Faixa 12</v>
      </c>
      <c r="O11" s="33"/>
      <c r="P11" s="31" t="str">
        <f t="shared" si="2"/>
        <v>Lançar Preços na Faixa 13</v>
      </c>
    </row>
    <row r="12" spans="1:16" ht="25.5">
      <c r="A12" s="11">
        <v>3</v>
      </c>
      <c r="B12" s="12" t="s">
        <v>3</v>
      </c>
      <c r="C12" s="19"/>
      <c r="D12" s="19"/>
      <c r="E12" s="19"/>
      <c r="F12" s="19"/>
      <c r="G12" s="10">
        <f t="shared" si="0"/>
        <v>0</v>
      </c>
      <c r="H12" s="75"/>
      <c r="I12" s="116" t="str">
        <f t="shared" si="1"/>
        <v/>
      </c>
      <c r="J12" s="4"/>
      <c r="K12" s="33" t="str">
        <f t="shared" si="3"/>
        <v>Lançar Preço Coluna (A) Faixa 13</v>
      </c>
      <c r="L12" s="33" t="str">
        <f t="shared" si="4"/>
        <v>Lançar Preço Coluna (B) Faixa 12</v>
      </c>
      <c r="M12" s="33" t="str">
        <f t="shared" si="5"/>
        <v>Lançar Preço Coluna (C) Faixa 12</v>
      </c>
      <c r="N12" s="33" t="str">
        <f t="shared" si="6"/>
        <v>Lançar Preço Coluna (D) Faixa 12</v>
      </c>
      <c r="O12" s="33"/>
      <c r="P12" s="31" t="str">
        <f t="shared" si="2"/>
        <v>Lançar Preços na Faixa 13</v>
      </c>
    </row>
    <row r="13" spans="1:16" ht="25.5">
      <c r="A13" s="11">
        <v>4</v>
      </c>
      <c r="B13" s="12" t="s">
        <v>4</v>
      </c>
      <c r="C13" s="19"/>
      <c r="D13" s="19"/>
      <c r="E13" s="19"/>
      <c r="F13" s="19"/>
      <c r="G13" s="10">
        <f t="shared" si="0"/>
        <v>0</v>
      </c>
      <c r="H13" s="75"/>
      <c r="I13" s="116" t="str">
        <f t="shared" si="1"/>
        <v/>
      </c>
      <c r="J13" s="4"/>
      <c r="K13" s="33" t="str">
        <f t="shared" si="3"/>
        <v>Lançar Preço Coluna (A) Faixa 13</v>
      </c>
      <c r="L13" s="33" t="str">
        <f t="shared" si="4"/>
        <v>Lançar Preço Coluna (B) Faixa 12</v>
      </c>
      <c r="M13" s="33" t="str">
        <f t="shared" si="5"/>
        <v>Lançar Preço Coluna (C) Faixa 12</v>
      </c>
      <c r="N13" s="33" t="str">
        <f t="shared" si="6"/>
        <v>Lançar Preço Coluna (D) Faixa 12</v>
      </c>
      <c r="O13" s="33"/>
      <c r="P13" s="31" t="str">
        <f t="shared" si="2"/>
        <v>Lançar Preços na Faixa 13</v>
      </c>
    </row>
    <row r="14" spans="1:16" ht="25.5">
      <c r="A14" s="14">
        <v>5</v>
      </c>
      <c r="B14" s="15" t="s">
        <v>5</v>
      </c>
      <c r="C14" s="19"/>
      <c r="D14" s="19"/>
      <c r="E14" s="19"/>
      <c r="F14" s="19"/>
      <c r="G14" s="10">
        <f t="shared" si="0"/>
        <v>0</v>
      </c>
      <c r="H14" s="75"/>
      <c r="I14" s="116" t="str">
        <f t="shared" si="1"/>
        <v/>
      </c>
      <c r="J14" s="18"/>
      <c r="K14" s="33" t="str">
        <f t="shared" si="3"/>
        <v>Lançar Preço Coluna (A) Faixa 13</v>
      </c>
      <c r="L14" s="33" t="str">
        <f t="shared" si="4"/>
        <v>Lançar Preço Coluna (B) Faixa 12</v>
      </c>
      <c r="M14" s="33" t="str">
        <f t="shared" si="5"/>
        <v>Lançar Preço Coluna (C) Faixa 12</v>
      </c>
      <c r="N14" s="33" t="str">
        <f t="shared" si="6"/>
        <v>Lançar Preço Coluna (D) Faixa 12</v>
      </c>
      <c r="O14" s="33"/>
      <c r="P14" s="31" t="str">
        <f t="shared" si="2"/>
        <v>Lançar Preços na Faixa 13</v>
      </c>
    </row>
    <row r="15" spans="1:16" ht="25.5">
      <c r="A15" s="11">
        <v>6</v>
      </c>
      <c r="B15" s="12" t="s">
        <v>6</v>
      </c>
      <c r="C15" s="19"/>
      <c r="D15" s="19"/>
      <c r="E15" s="19"/>
      <c r="F15" s="19"/>
      <c r="G15" s="10">
        <f t="shared" si="0"/>
        <v>0</v>
      </c>
      <c r="H15" s="75"/>
      <c r="I15" s="116" t="str">
        <f t="shared" si="1"/>
        <v/>
      </c>
      <c r="J15" s="4"/>
      <c r="K15" s="33" t="str">
        <f t="shared" si="3"/>
        <v>Lançar Preço Coluna (A) Faixa 13</v>
      </c>
      <c r="L15" s="33" t="str">
        <f t="shared" si="4"/>
        <v>Lançar Preço Coluna (B) Faixa 12</v>
      </c>
      <c r="M15" s="33" t="str">
        <f t="shared" si="5"/>
        <v>Lançar Preço Coluna (C) Faixa 12</v>
      </c>
      <c r="N15" s="33" t="str">
        <f t="shared" si="6"/>
        <v>Lançar Preço Coluna (D) Faixa 12</v>
      </c>
      <c r="O15" s="33"/>
      <c r="P15" s="31" t="str">
        <f t="shared" si="2"/>
        <v>Lançar Preços na Faixa 13</v>
      </c>
    </row>
    <row r="16" spans="1:16" ht="25.5">
      <c r="A16" s="11">
        <v>7</v>
      </c>
      <c r="B16" s="12" t="s">
        <v>7</v>
      </c>
      <c r="C16" s="19"/>
      <c r="D16" s="19"/>
      <c r="E16" s="19"/>
      <c r="F16" s="19"/>
      <c r="G16" s="10">
        <f t="shared" si="0"/>
        <v>0</v>
      </c>
      <c r="H16" s="75"/>
      <c r="I16" s="116" t="str">
        <f t="shared" si="1"/>
        <v/>
      </c>
      <c r="J16" s="4"/>
      <c r="K16" s="33" t="str">
        <f t="shared" si="3"/>
        <v>Lançar Preço Coluna (A) Faixa 13</v>
      </c>
      <c r="L16" s="33" t="str">
        <f t="shared" si="4"/>
        <v>Lançar Preço Coluna (B) Faixa 12</v>
      </c>
      <c r="M16" s="33" t="str">
        <f t="shared" si="5"/>
        <v>Lançar Preço Coluna (C) Faixa 12</v>
      </c>
      <c r="N16" s="33" t="str">
        <f t="shared" si="6"/>
        <v>Lançar Preço Coluna (D) Faixa 12</v>
      </c>
      <c r="O16" s="33"/>
      <c r="P16" s="31" t="str">
        <f t="shared" si="2"/>
        <v>Lançar Preços na Faixa 13</v>
      </c>
    </row>
    <row r="17" spans="1:16" ht="25.5">
      <c r="A17" s="11">
        <v>8</v>
      </c>
      <c r="B17" s="12" t="s">
        <v>8</v>
      </c>
      <c r="C17" s="19"/>
      <c r="D17" s="19"/>
      <c r="E17" s="19"/>
      <c r="F17" s="19"/>
      <c r="G17" s="10">
        <f t="shared" si="0"/>
        <v>0</v>
      </c>
      <c r="H17" s="75"/>
      <c r="I17" s="116" t="str">
        <f t="shared" si="1"/>
        <v/>
      </c>
      <c r="J17" s="4"/>
      <c r="K17" s="33" t="str">
        <f t="shared" si="3"/>
        <v>Lançar Preço Coluna (A) Faixa 13</v>
      </c>
      <c r="L17" s="33" t="str">
        <f t="shared" si="4"/>
        <v>Lançar Preço Coluna (B) Faixa 12</v>
      </c>
      <c r="M17" s="33" t="str">
        <f t="shared" si="5"/>
        <v>Lançar Preço Coluna (C) Faixa 12</v>
      </c>
      <c r="N17" s="33" t="str">
        <f t="shared" si="6"/>
        <v>Lançar Preço Coluna (D) Faixa 12</v>
      </c>
      <c r="O17" s="33"/>
      <c r="P17" s="31" t="str">
        <f t="shared" si="2"/>
        <v>Lançar Preços na Faixa 13</v>
      </c>
    </row>
    <row r="18" spans="1:16" ht="25.5">
      <c r="A18" s="11">
        <v>9</v>
      </c>
      <c r="B18" s="12" t="s">
        <v>9</v>
      </c>
      <c r="C18" s="19"/>
      <c r="D18" s="19"/>
      <c r="E18" s="19"/>
      <c r="F18" s="19"/>
      <c r="G18" s="10">
        <f t="shared" si="0"/>
        <v>0</v>
      </c>
      <c r="H18" s="75"/>
      <c r="I18" s="116" t="str">
        <f t="shared" si="1"/>
        <v/>
      </c>
      <c r="J18" s="4"/>
      <c r="K18" s="33" t="str">
        <f t="shared" si="3"/>
        <v>Lançar Preço Coluna (A) Faixa 13</v>
      </c>
      <c r="L18" s="33" t="str">
        <f t="shared" si="4"/>
        <v>Lançar Preço Coluna (B) Faixa 12</v>
      </c>
      <c r="M18" s="33" t="str">
        <f t="shared" si="5"/>
        <v>Lançar Preço Coluna (C) Faixa 12</v>
      </c>
      <c r="N18" s="33" t="str">
        <f t="shared" si="6"/>
        <v>Lançar Preço Coluna (D) Faixa 12</v>
      </c>
      <c r="O18" s="33"/>
      <c r="P18" s="31" t="str">
        <f t="shared" si="2"/>
        <v>Lançar Preços na Faixa 13</v>
      </c>
    </row>
    <row r="19" spans="1:16" ht="25.5">
      <c r="A19" s="11">
        <v>10</v>
      </c>
      <c r="B19" s="12" t="s">
        <v>10</v>
      </c>
      <c r="C19" s="19"/>
      <c r="D19" s="19"/>
      <c r="E19" s="19"/>
      <c r="F19" s="19"/>
      <c r="G19" s="10">
        <f t="shared" si="0"/>
        <v>0</v>
      </c>
      <c r="H19" s="75"/>
      <c r="I19" s="116" t="str">
        <f t="shared" si="1"/>
        <v/>
      </c>
      <c r="J19" s="4"/>
      <c r="K19" s="33" t="str">
        <f t="shared" si="3"/>
        <v>Lançar Preço Coluna (A) Faixa 13</v>
      </c>
      <c r="L19" s="33" t="str">
        <f t="shared" si="4"/>
        <v>Lançar Preço Coluna (B) Faixa 12</v>
      </c>
      <c r="M19" s="33" t="str">
        <f t="shared" si="5"/>
        <v>Lançar Preço Coluna (C) Faixa 12</v>
      </c>
      <c r="N19" s="33" t="str">
        <f t="shared" si="6"/>
        <v>Lançar Preço Coluna (D) Faixa 12</v>
      </c>
      <c r="O19" s="33"/>
      <c r="P19" s="31" t="str">
        <f t="shared" si="2"/>
        <v>Lançar Preços na Faixa 13</v>
      </c>
    </row>
    <row r="20" spans="1:16" ht="25.5">
      <c r="A20" s="11">
        <v>11</v>
      </c>
      <c r="B20" s="12" t="s">
        <v>11</v>
      </c>
      <c r="C20" s="19"/>
      <c r="D20" s="19"/>
      <c r="E20" s="19"/>
      <c r="F20" s="19"/>
      <c r="G20" s="10">
        <f t="shared" si="0"/>
        <v>0</v>
      </c>
      <c r="H20" s="75"/>
      <c r="I20" s="116" t="str">
        <f t="shared" si="1"/>
        <v/>
      </c>
      <c r="J20" s="4"/>
      <c r="K20" s="33" t="str">
        <f t="shared" si="3"/>
        <v>Lançar Preço Coluna (A) Faixa 13</v>
      </c>
      <c r="L20" s="33" t="str">
        <f t="shared" si="4"/>
        <v>Lançar Preço Coluna (B) Faixa 12</v>
      </c>
      <c r="M20" s="33" t="str">
        <f t="shared" si="5"/>
        <v>Lançar Preço Coluna (C) Faixa 12</v>
      </c>
      <c r="N20" s="33" t="str">
        <f t="shared" si="6"/>
        <v>Lançar Preço Coluna (D) Faixa 12</v>
      </c>
      <c r="O20" s="33"/>
      <c r="P20" s="31" t="str">
        <f t="shared" si="2"/>
        <v>Lançar Preços na Faixa 13</v>
      </c>
    </row>
    <row r="21" spans="1:16" ht="25.5">
      <c r="A21" s="11">
        <v>12</v>
      </c>
      <c r="B21" s="12" t="s">
        <v>12</v>
      </c>
      <c r="C21" s="19"/>
      <c r="D21" s="19"/>
      <c r="E21" s="19"/>
      <c r="F21" s="19"/>
      <c r="G21" s="10">
        <f t="shared" si="0"/>
        <v>0</v>
      </c>
      <c r="H21" s="75"/>
      <c r="I21" s="116" t="str">
        <f t="shared" si="1"/>
        <v/>
      </c>
      <c r="J21" s="4"/>
      <c r="K21" s="33" t="str">
        <f t="shared" si="3"/>
        <v>Lançar Preço Coluna (A) Faixa 13</v>
      </c>
      <c r="L21" s="33" t="str">
        <f t="shared" si="4"/>
        <v>Lançar Preço Coluna (B) Faixa 12</v>
      </c>
      <c r="M21" s="33" t="str">
        <f t="shared" si="5"/>
        <v>Lançar Preço Coluna (C) Faixa 12</v>
      </c>
      <c r="N21" s="33" t="str">
        <f t="shared" si="6"/>
        <v>Lançar Preço Coluna (D) Faixa 12</v>
      </c>
      <c r="O21" s="33"/>
      <c r="P21" s="31" t="str">
        <f t="shared" si="2"/>
        <v>Lançar Preços na Faixa 13</v>
      </c>
    </row>
    <row r="22" spans="1:16" ht="26.25" thickBot="1">
      <c r="A22" s="46">
        <v>13</v>
      </c>
      <c r="B22" s="47" t="s">
        <v>13</v>
      </c>
      <c r="C22" s="48"/>
      <c r="D22" s="19"/>
      <c r="E22" s="19"/>
      <c r="F22" s="19"/>
      <c r="G22" s="49">
        <f t="shared" si="0"/>
        <v>0</v>
      </c>
      <c r="H22" s="75">
        <f>SUM(G10:G22)</f>
        <v>0</v>
      </c>
      <c r="I22" s="116" t="str">
        <f t="shared" si="1"/>
        <v/>
      </c>
      <c r="J22" s="4"/>
      <c r="K22" s="39" t="str">
        <f t="shared" si="3"/>
        <v>Lançar Preço Coluna (A) Faixa 13</v>
      </c>
      <c r="L22" s="39" t="str">
        <f t="shared" si="4"/>
        <v>Lançar Preço Coluna (B) Faixa 12</v>
      </c>
      <c r="M22" s="39" t="str">
        <f t="shared" si="5"/>
        <v>Lançar Preço Coluna (C) Faixa 12</v>
      </c>
      <c r="N22" s="39" t="str">
        <f t="shared" si="6"/>
        <v>Lançar Preço Coluna (D) Faixa 12</v>
      </c>
      <c r="O22" s="39"/>
      <c r="P22" s="36" t="str">
        <f t="shared" si="2"/>
        <v>Lançar Preços na Faixa 13</v>
      </c>
    </row>
    <row r="23" spans="1:16" ht="21.75" customHeight="1" thickBot="1">
      <c r="A23" s="6"/>
      <c r="B23" s="4"/>
      <c r="C23" s="4"/>
      <c r="D23" s="4"/>
      <c r="E23" s="4"/>
      <c r="F23" s="4"/>
      <c r="G23" s="4"/>
      <c r="H23" s="74"/>
      <c r="J23" s="4"/>
      <c r="K23" s="35"/>
      <c r="L23" s="35"/>
      <c r="M23" s="35"/>
      <c r="N23" s="35"/>
      <c r="O23" s="35"/>
      <c r="P23" s="35"/>
    </row>
    <row r="24" spans="1:16" s="63" customFormat="1" ht="30.75" customHeight="1" thickBot="1">
      <c r="A24" s="120" t="s">
        <v>85</v>
      </c>
      <c r="B24" s="121"/>
      <c r="C24" s="121"/>
      <c r="D24" s="121"/>
      <c r="E24" s="122"/>
      <c r="F24" s="122"/>
      <c r="G24" s="123"/>
      <c r="H24" s="58"/>
      <c r="I24" s="117"/>
      <c r="J24" s="60"/>
      <c r="K24" s="145" t="s">
        <v>50</v>
      </c>
      <c r="L24" s="145"/>
      <c r="M24" s="145"/>
      <c r="N24" s="145"/>
      <c r="O24" s="61"/>
      <c r="P24" s="147" t="s">
        <v>51</v>
      </c>
    </row>
    <row r="25" spans="1:16" ht="39" customHeight="1" thickBot="1">
      <c r="A25" s="156" t="s">
        <v>40</v>
      </c>
      <c r="B25" s="157"/>
      <c r="C25" s="157"/>
      <c r="D25" s="157"/>
      <c r="E25" s="157"/>
      <c r="F25" s="157"/>
      <c r="G25" s="158"/>
      <c r="H25" s="53"/>
      <c r="J25" s="4"/>
      <c r="K25" s="145"/>
      <c r="L25" s="145"/>
      <c r="M25" s="145"/>
      <c r="N25" s="145"/>
      <c r="O25" s="18"/>
      <c r="P25" s="147"/>
    </row>
    <row r="26" spans="1:16" ht="12.75" customHeight="1" thickBot="1">
      <c r="A26" s="127" t="s">
        <v>37</v>
      </c>
      <c r="B26" s="127" t="s">
        <v>36</v>
      </c>
      <c r="C26" s="130" t="s">
        <v>52</v>
      </c>
      <c r="D26" s="131"/>
      <c r="E26" s="131"/>
      <c r="F26" s="132"/>
      <c r="G26" s="133" t="s">
        <v>89</v>
      </c>
      <c r="H26" s="54"/>
      <c r="J26" s="4"/>
      <c r="K26" s="145"/>
      <c r="L26" s="145"/>
      <c r="M26" s="145"/>
      <c r="N26" s="145"/>
      <c r="O26" s="18"/>
      <c r="P26" s="147"/>
    </row>
    <row r="27" spans="1:16" ht="13.5" customHeight="1" thickBot="1">
      <c r="A27" s="128"/>
      <c r="B27" s="128"/>
      <c r="C27" s="21" t="s">
        <v>41</v>
      </c>
      <c r="D27" s="20" t="s">
        <v>42</v>
      </c>
      <c r="E27" s="20" t="s">
        <v>43</v>
      </c>
      <c r="F27" s="20" t="s">
        <v>44</v>
      </c>
      <c r="G27" s="134"/>
      <c r="H27" s="54"/>
      <c r="J27" s="4"/>
      <c r="K27" s="145"/>
      <c r="L27" s="145"/>
      <c r="M27" s="145"/>
      <c r="N27" s="145"/>
      <c r="O27" s="18"/>
      <c r="P27" s="147"/>
    </row>
    <row r="28" spans="1:16" ht="39" customHeight="1" thickBot="1">
      <c r="A28" s="129"/>
      <c r="B28" s="129"/>
      <c r="C28" s="29" t="s">
        <v>46</v>
      </c>
      <c r="D28" s="93" t="s">
        <v>47</v>
      </c>
      <c r="E28" s="93" t="s">
        <v>48</v>
      </c>
      <c r="F28" s="93" t="s">
        <v>49</v>
      </c>
      <c r="G28" s="135"/>
      <c r="H28" s="54"/>
      <c r="J28" s="4"/>
      <c r="K28" s="146"/>
      <c r="L28" s="146"/>
      <c r="M28" s="146"/>
      <c r="N28" s="146"/>
      <c r="O28" s="32"/>
      <c r="P28" s="148"/>
    </row>
    <row r="29" spans="1:16" ht="25.5">
      <c r="A29" s="8">
        <v>1</v>
      </c>
      <c r="B29" s="9" t="s">
        <v>1</v>
      </c>
      <c r="C29" s="19"/>
      <c r="D29" s="19"/>
      <c r="E29" s="19"/>
      <c r="F29" s="19"/>
      <c r="G29" s="10">
        <f t="shared" ref="G29:G41" si="7">SUM(C29:D29)</f>
        <v>0</v>
      </c>
      <c r="H29" s="75"/>
      <c r="I29" s="116" t="str">
        <f t="shared" ref="I29:I41" si="8">IF(C29&lt;&gt;0,AND(D29&lt;C29,E29&lt;D29,F29&lt;E29),"")</f>
        <v/>
      </c>
      <c r="J29" s="4"/>
      <c r="K29" s="40" t="str">
        <f>IF(C29&lt;&gt;0,IF(AND(C29&lt;C10),"Preço Ok Coluna (A) Faixa 1","ERRO Preço Coluna (A) Faixa 1"),"Lançar Preço Coluna (A) Faixa 1")</f>
        <v>Lançar Preço Coluna (A) Faixa 1</v>
      </c>
      <c r="L29" s="40" t="str">
        <f>IF(D29&lt;&gt;0,IF(AND(D29&lt;D10),"Preço Ok Coluna (B) Faixa 1","ERRO Preço Coluna (B) Faixa 1"),"Lançar Preço Coluna (B) Faixa 1")</f>
        <v>Lançar Preço Coluna (B) Faixa 1</v>
      </c>
      <c r="M29" s="40" t="str">
        <f>IF(E29&lt;&gt;0,IF(AND(E29&lt;E10),"Preço Ok Coluna (C) Faixa 1","ERRO Preço Coluna (C) Faixa 1"),"Lançar Preço Coluna (C) Faixa 1")</f>
        <v>Lançar Preço Coluna (C) Faixa 1</v>
      </c>
      <c r="N29" s="40" t="str">
        <f>IF(F29&lt;&gt;0,IF(AND(F29&lt;F10),"Preço Ok Coluna (D) Faixa 1","ERRO Preço Coluna (D) Faixa 1"),"Lançar Preço Coluna (D) Faixa 1")</f>
        <v>Lançar Preço Coluna (D) Faixa 1</v>
      </c>
      <c r="O29" s="40"/>
      <c r="P29" s="31" t="str">
        <f>IF(F29&lt;&gt;"",IF(I29=TRUE,"Preços OK na Faixa 1","ERRO Preços na Faixa 1"),"Lançar Preços na Faixa 1")</f>
        <v>Lançar Preços na Faixa 1</v>
      </c>
    </row>
    <row r="30" spans="1:16" ht="25.5">
      <c r="A30" s="11">
        <v>2</v>
      </c>
      <c r="B30" s="12" t="s">
        <v>2</v>
      </c>
      <c r="C30" s="19"/>
      <c r="D30" s="19"/>
      <c r="E30" s="19"/>
      <c r="F30" s="19"/>
      <c r="G30" s="10">
        <f t="shared" si="7"/>
        <v>0</v>
      </c>
      <c r="H30" s="75"/>
      <c r="I30" s="116" t="str">
        <f t="shared" si="8"/>
        <v/>
      </c>
      <c r="J30" s="4"/>
      <c r="K30" s="40" t="str">
        <f>IF(C30&lt;&gt;0,IF(AND(C30&lt;C11),"Preço Ok Coluna (A) Faixa 1","ERRO Preço Coluna (A) Faixa 1"),"Lançar Preço Coluna (A) Faixa 1")</f>
        <v>Lançar Preço Coluna (A) Faixa 1</v>
      </c>
      <c r="L30" s="40" t="str">
        <f>IF(D30&lt;&gt;0,IF(AND(D30&lt;D11),"Preço Ok Coluna (B) Faixa 1","ERRO Preço Coluna (B) Faixa 1"),"Lançar Preço Coluna (B) Faixa 1")</f>
        <v>Lançar Preço Coluna (B) Faixa 1</v>
      </c>
      <c r="M30" s="40" t="str">
        <f>IF(E30&lt;&gt;0,IF(AND(E30&lt;E11),"Preço Ok Coluna (C) Faixa 1","ERRO Preço Coluna (C) Faixa 1"),"Lançar Preço Coluna (C) Faixa 1")</f>
        <v>Lançar Preço Coluna (C) Faixa 1</v>
      </c>
      <c r="N30" s="40" t="str">
        <f>IF(F30&lt;&gt;0,IF(AND(F30&lt;F11),"Preço Ok Coluna (D) Faixa 1","ERRO Preço Coluna (D) Faixa 1"),"Lançar Preço Coluna (D) Faixa 1")</f>
        <v>Lançar Preço Coluna (D) Faixa 1</v>
      </c>
      <c r="O30" s="33"/>
      <c r="P30" s="31" t="str">
        <f>IF(F30&lt;&gt;"",IF(I30=TRUE,"Preços OK na Faixa 2","ERRO Preços na Faixa 2"),"Lançar Preços na Faixa 2")</f>
        <v>Lançar Preços na Faixa 2</v>
      </c>
    </row>
    <row r="31" spans="1:16" ht="25.5">
      <c r="A31" s="11">
        <v>3</v>
      </c>
      <c r="B31" s="12" t="s">
        <v>3</v>
      </c>
      <c r="C31" s="19"/>
      <c r="D31" s="19"/>
      <c r="E31" s="19"/>
      <c r="F31" s="19"/>
      <c r="G31" s="10">
        <f t="shared" si="7"/>
        <v>0</v>
      </c>
      <c r="H31" s="75"/>
      <c r="I31" s="116" t="str">
        <f t="shared" si="8"/>
        <v/>
      </c>
      <c r="J31" s="4"/>
      <c r="K31" s="40" t="str">
        <f t="shared" ref="K31:K41" si="9">IF(C31&lt;&gt;0,IF(AND(C31&lt;C12),"Preço Ok Coluna (A) Faixa 1","ERRO Preço Coluna (A) Faixa 1"),"Lançar Preço Coluna (A) Faixa 1")</f>
        <v>Lançar Preço Coluna (A) Faixa 1</v>
      </c>
      <c r="L31" s="40" t="str">
        <f t="shared" ref="L31:L41" si="10">IF(D31&lt;&gt;0,IF(AND(D31&lt;D12),"Preço Ok Coluna (B) Faixa 1","ERRO Preço Coluna (B) Faixa 1"),"Lançar Preço Coluna (B) Faixa 1")</f>
        <v>Lançar Preço Coluna (B) Faixa 1</v>
      </c>
      <c r="M31" s="40" t="str">
        <f t="shared" ref="M31:M41" si="11">IF(E31&lt;&gt;0,IF(AND(E31&lt;E12),"Preço Ok Coluna (C) Faixa 1","ERRO Preço Coluna (C) Faixa 1"),"Lançar Preço Coluna (C) Faixa 1")</f>
        <v>Lançar Preço Coluna (C) Faixa 1</v>
      </c>
      <c r="N31" s="40" t="str">
        <f t="shared" ref="N31:N41" si="12">IF(F31&lt;&gt;0,IF(AND(F31&lt;F12),"Preço Ok Coluna (D) Faixa 1","ERRO Preço Coluna (D) Faixa 1"),"Lançar Preço Coluna (D) Faixa 1")</f>
        <v>Lançar Preço Coluna (D) Faixa 1</v>
      </c>
      <c r="O31" s="33"/>
      <c r="P31" s="31" t="str">
        <f>IF(F31&lt;&gt;"",IF(I31=TRUE,"Preços OK na Faixa 3","ERRO Preços na Faixa 3"),"Lançar Preços na Faixa 3")</f>
        <v>Lançar Preços na Faixa 3</v>
      </c>
    </row>
    <row r="32" spans="1:16" ht="25.5">
      <c r="A32" s="11">
        <v>4</v>
      </c>
      <c r="B32" s="12" t="s">
        <v>4</v>
      </c>
      <c r="C32" s="19"/>
      <c r="D32" s="19"/>
      <c r="E32" s="19"/>
      <c r="F32" s="19"/>
      <c r="G32" s="10">
        <f t="shared" si="7"/>
        <v>0</v>
      </c>
      <c r="H32" s="75"/>
      <c r="I32" s="116" t="str">
        <f t="shared" si="8"/>
        <v/>
      </c>
      <c r="J32" s="4"/>
      <c r="K32" s="40" t="str">
        <f t="shared" si="9"/>
        <v>Lançar Preço Coluna (A) Faixa 1</v>
      </c>
      <c r="L32" s="40" t="str">
        <f t="shared" si="10"/>
        <v>Lançar Preço Coluna (B) Faixa 1</v>
      </c>
      <c r="M32" s="40" t="str">
        <f t="shared" si="11"/>
        <v>Lançar Preço Coluna (C) Faixa 1</v>
      </c>
      <c r="N32" s="40" t="str">
        <f t="shared" si="12"/>
        <v>Lançar Preço Coluna (D) Faixa 1</v>
      </c>
      <c r="O32" s="33"/>
      <c r="P32" s="31" t="str">
        <f>IF(F32&lt;&gt;"",IF(I32=TRUE,"Preços OK na Faixa 4","ERRO Preços na Faixa 4"),"Lançar Preços na Faixa 4")</f>
        <v>Lançar Preços na Faixa 4</v>
      </c>
    </row>
    <row r="33" spans="1:16" ht="25.5">
      <c r="A33" s="14">
        <v>5</v>
      </c>
      <c r="B33" s="15" t="s">
        <v>5</v>
      </c>
      <c r="C33" s="19"/>
      <c r="D33" s="19"/>
      <c r="E33" s="19"/>
      <c r="F33" s="19"/>
      <c r="G33" s="10">
        <f t="shared" si="7"/>
        <v>0</v>
      </c>
      <c r="H33" s="75"/>
      <c r="I33" s="116" t="str">
        <f t="shared" si="8"/>
        <v/>
      </c>
      <c r="J33" s="18"/>
      <c r="K33" s="40" t="str">
        <f t="shared" si="9"/>
        <v>Lançar Preço Coluna (A) Faixa 1</v>
      </c>
      <c r="L33" s="40" t="str">
        <f t="shared" si="10"/>
        <v>Lançar Preço Coluna (B) Faixa 1</v>
      </c>
      <c r="M33" s="40" t="str">
        <f t="shared" si="11"/>
        <v>Lançar Preço Coluna (C) Faixa 1</v>
      </c>
      <c r="N33" s="40" t="str">
        <f t="shared" si="12"/>
        <v>Lançar Preço Coluna (D) Faixa 1</v>
      </c>
      <c r="O33" s="33"/>
      <c r="P33" s="31" t="str">
        <f>IF(F33&lt;&gt;"",IF(I33=TRUE,"Preços OK na Faixa 5","ERRO Preços na Faixa 5"),"Lançar Preços na Faixa 5")</f>
        <v>Lançar Preços na Faixa 5</v>
      </c>
    </row>
    <row r="34" spans="1:16" ht="25.5">
      <c r="A34" s="11">
        <v>6</v>
      </c>
      <c r="B34" s="12" t="s">
        <v>6</v>
      </c>
      <c r="C34" s="19"/>
      <c r="D34" s="19"/>
      <c r="E34" s="19"/>
      <c r="F34" s="19"/>
      <c r="G34" s="10">
        <f t="shared" si="7"/>
        <v>0</v>
      </c>
      <c r="H34" s="75"/>
      <c r="I34" s="116" t="str">
        <f t="shared" si="8"/>
        <v/>
      </c>
      <c r="J34" s="4"/>
      <c r="K34" s="40" t="str">
        <f t="shared" si="9"/>
        <v>Lançar Preço Coluna (A) Faixa 1</v>
      </c>
      <c r="L34" s="40" t="str">
        <f t="shared" si="10"/>
        <v>Lançar Preço Coluna (B) Faixa 1</v>
      </c>
      <c r="M34" s="40" t="str">
        <f t="shared" si="11"/>
        <v>Lançar Preço Coluna (C) Faixa 1</v>
      </c>
      <c r="N34" s="40" t="str">
        <f t="shared" si="12"/>
        <v>Lançar Preço Coluna (D) Faixa 1</v>
      </c>
      <c r="O34" s="33"/>
      <c r="P34" s="31" t="str">
        <f>IF(F34&lt;&gt;"",IF(I34=TRUE,"Preços OK na Faixa 6","ERRO Preços na Faixa 6"),"Lançar Preços na Faixa 6")</f>
        <v>Lançar Preços na Faixa 6</v>
      </c>
    </row>
    <row r="35" spans="1:16" ht="25.5">
      <c r="A35" s="11">
        <v>7</v>
      </c>
      <c r="B35" s="12" t="s">
        <v>7</v>
      </c>
      <c r="C35" s="19"/>
      <c r="D35" s="19"/>
      <c r="E35" s="19"/>
      <c r="F35" s="19"/>
      <c r="G35" s="10">
        <f t="shared" si="7"/>
        <v>0</v>
      </c>
      <c r="H35" s="75"/>
      <c r="I35" s="116" t="str">
        <f t="shared" si="8"/>
        <v/>
      </c>
      <c r="J35" s="4"/>
      <c r="K35" s="40" t="str">
        <f t="shared" si="9"/>
        <v>Lançar Preço Coluna (A) Faixa 1</v>
      </c>
      <c r="L35" s="40" t="str">
        <f t="shared" si="10"/>
        <v>Lançar Preço Coluna (B) Faixa 1</v>
      </c>
      <c r="M35" s="40" t="str">
        <f t="shared" si="11"/>
        <v>Lançar Preço Coluna (C) Faixa 1</v>
      </c>
      <c r="N35" s="40" t="str">
        <f t="shared" si="12"/>
        <v>Lançar Preço Coluna (D) Faixa 1</v>
      </c>
      <c r="O35" s="33"/>
      <c r="P35" s="31" t="str">
        <f>IF(F35&lt;&gt;"",IF(I35=TRUE,"Preços OK na Faixa 7","ERRO Preços na Faixa 7"),"Lançar Preços na Faixa 7")</f>
        <v>Lançar Preços na Faixa 7</v>
      </c>
    </row>
    <row r="36" spans="1:16" ht="25.5">
      <c r="A36" s="11">
        <v>8</v>
      </c>
      <c r="B36" s="12" t="s">
        <v>8</v>
      </c>
      <c r="C36" s="19"/>
      <c r="D36" s="19"/>
      <c r="E36" s="19"/>
      <c r="F36" s="19"/>
      <c r="G36" s="10">
        <f t="shared" si="7"/>
        <v>0</v>
      </c>
      <c r="H36" s="75"/>
      <c r="I36" s="116" t="str">
        <f t="shared" si="8"/>
        <v/>
      </c>
      <c r="J36" s="4"/>
      <c r="K36" s="40" t="str">
        <f t="shared" si="9"/>
        <v>Lançar Preço Coluna (A) Faixa 1</v>
      </c>
      <c r="L36" s="40" t="str">
        <f t="shared" si="10"/>
        <v>Lançar Preço Coluna (B) Faixa 1</v>
      </c>
      <c r="M36" s="40" t="str">
        <f t="shared" si="11"/>
        <v>Lançar Preço Coluna (C) Faixa 1</v>
      </c>
      <c r="N36" s="40" t="str">
        <f t="shared" si="12"/>
        <v>Lançar Preço Coluna (D) Faixa 1</v>
      </c>
      <c r="O36" s="33"/>
      <c r="P36" s="31" t="str">
        <f>IF(F36&lt;&gt;"",IF(I36=TRUE,"Preços OK na Faixa 8","ERRO Preços na Faixa 8"),"Lançar Preços na Faixa 8")</f>
        <v>Lançar Preços na Faixa 8</v>
      </c>
    </row>
    <row r="37" spans="1:16" ht="25.5">
      <c r="A37" s="11">
        <v>9</v>
      </c>
      <c r="B37" s="12" t="s">
        <v>9</v>
      </c>
      <c r="C37" s="19"/>
      <c r="D37" s="19"/>
      <c r="E37" s="19"/>
      <c r="F37" s="19"/>
      <c r="G37" s="10">
        <f t="shared" si="7"/>
        <v>0</v>
      </c>
      <c r="H37" s="75"/>
      <c r="I37" s="116" t="str">
        <f t="shared" si="8"/>
        <v/>
      </c>
      <c r="J37" s="4"/>
      <c r="K37" s="40" t="str">
        <f t="shared" si="9"/>
        <v>Lançar Preço Coluna (A) Faixa 1</v>
      </c>
      <c r="L37" s="40" t="str">
        <f t="shared" si="10"/>
        <v>Lançar Preço Coluna (B) Faixa 1</v>
      </c>
      <c r="M37" s="40" t="str">
        <f t="shared" si="11"/>
        <v>Lançar Preço Coluna (C) Faixa 1</v>
      </c>
      <c r="N37" s="40" t="str">
        <f t="shared" si="12"/>
        <v>Lançar Preço Coluna (D) Faixa 1</v>
      </c>
      <c r="O37" s="33"/>
      <c r="P37" s="31" t="str">
        <f>IF(F37&lt;&gt;"",IF(I37=TRUE,"Preços OK na Faixa 9","ERRO Preços na Faixa 9"),"Lançar Preços na Faixa 9")</f>
        <v>Lançar Preços na Faixa 9</v>
      </c>
    </row>
    <row r="38" spans="1:16" ht="25.5">
      <c r="A38" s="11">
        <v>10</v>
      </c>
      <c r="B38" s="12" t="s">
        <v>10</v>
      </c>
      <c r="C38" s="19"/>
      <c r="D38" s="19"/>
      <c r="E38" s="19"/>
      <c r="F38" s="19"/>
      <c r="G38" s="10">
        <f t="shared" si="7"/>
        <v>0</v>
      </c>
      <c r="H38" s="75"/>
      <c r="I38" s="116" t="str">
        <f t="shared" si="8"/>
        <v/>
      </c>
      <c r="J38" s="4"/>
      <c r="K38" s="40" t="str">
        <f t="shared" si="9"/>
        <v>Lançar Preço Coluna (A) Faixa 1</v>
      </c>
      <c r="L38" s="40" t="str">
        <f t="shared" si="10"/>
        <v>Lançar Preço Coluna (B) Faixa 1</v>
      </c>
      <c r="M38" s="40" t="str">
        <f t="shared" si="11"/>
        <v>Lançar Preço Coluna (C) Faixa 1</v>
      </c>
      <c r="N38" s="40" t="str">
        <f t="shared" si="12"/>
        <v>Lançar Preço Coluna (D) Faixa 1</v>
      </c>
      <c r="O38" s="33"/>
      <c r="P38" s="31" t="str">
        <f>IF(F38&lt;&gt;"",IF(I38=TRUE,"Preços OK na Faixa 10","ERRO Preços na Faixa 10"),"Lançar Preços na Faixa 10")</f>
        <v>Lançar Preços na Faixa 10</v>
      </c>
    </row>
    <row r="39" spans="1:16" ht="25.5">
      <c r="A39" s="11">
        <v>11</v>
      </c>
      <c r="B39" s="12" t="s">
        <v>11</v>
      </c>
      <c r="C39" s="19"/>
      <c r="D39" s="19"/>
      <c r="E39" s="19"/>
      <c r="F39" s="19"/>
      <c r="G39" s="10">
        <f t="shared" si="7"/>
        <v>0</v>
      </c>
      <c r="H39" s="75"/>
      <c r="I39" s="116" t="str">
        <f t="shared" si="8"/>
        <v/>
      </c>
      <c r="J39" s="4"/>
      <c r="K39" s="40" t="str">
        <f t="shared" si="9"/>
        <v>Lançar Preço Coluna (A) Faixa 1</v>
      </c>
      <c r="L39" s="40" t="str">
        <f t="shared" si="10"/>
        <v>Lançar Preço Coluna (B) Faixa 1</v>
      </c>
      <c r="M39" s="40" t="str">
        <f t="shared" si="11"/>
        <v>Lançar Preço Coluna (C) Faixa 1</v>
      </c>
      <c r="N39" s="40" t="str">
        <f t="shared" si="12"/>
        <v>Lançar Preço Coluna (D) Faixa 1</v>
      </c>
      <c r="O39" s="33"/>
      <c r="P39" s="31" t="str">
        <f>IF(F39&lt;&gt;"",IF(I39=TRUE,"Preços OK na Faixa 11","ERRO Preços na Faixa 11"),"Lançar Preços na Faixa 11")</f>
        <v>Lançar Preços na Faixa 11</v>
      </c>
    </row>
    <row r="40" spans="1:16" ht="25.5">
      <c r="A40" s="11">
        <v>12</v>
      </c>
      <c r="B40" s="12" t="s">
        <v>12</v>
      </c>
      <c r="C40" s="19"/>
      <c r="D40" s="19"/>
      <c r="E40" s="19"/>
      <c r="F40" s="19"/>
      <c r="G40" s="10">
        <f t="shared" si="7"/>
        <v>0</v>
      </c>
      <c r="H40" s="75"/>
      <c r="I40" s="116" t="str">
        <f t="shared" si="8"/>
        <v/>
      </c>
      <c r="J40" s="4"/>
      <c r="K40" s="40" t="str">
        <f t="shared" si="9"/>
        <v>Lançar Preço Coluna (A) Faixa 1</v>
      </c>
      <c r="L40" s="40" t="str">
        <f t="shared" si="10"/>
        <v>Lançar Preço Coluna (B) Faixa 1</v>
      </c>
      <c r="M40" s="40" t="str">
        <f t="shared" si="11"/>
        <v>Lançar Preço Coluna (C) Faixa 1</v>
      </c>
      <c r="N40" s="40" t="str">
        <f t="shared" si="12"/>
        <v>Lançar Preço Coluna (D) Faixa 1</v>
      </c>
      <c r="O40" s="33"/>
      <c r="P40" s="36" t="str">
        <f>IF(F40&lt;&gt;"",IF(I40=TRUE,"Preços OK na Faixa 12","ERRO Preços na Faixa 12"),"Lançar Preços na Faixa 12")</f>
        <v>Lançar Preços na Faixa 12</v>
      </c>
    </row>
    <row r="41" spans="1:16" ht="26.25" thickBot="1">
      <c r="A41" s="46">
        <v>13</v>
      </c>
      <c r="B41" s="47" t="s">
        <v>13</v>
      </c>
      <c r="C41" s="19"/>
      <c r="D41" s="19"/>
      <c r="E41" s="19"/>
      <c r="F41" s="19"/>
      <c r="G41" s="49">
        <f t="shared" si="7"/>
        <v>0</v>
      </c>
      <c r="H41" s="75">
        <f>SUM(G29:G41)</f>
        <v>0</v>
      </c>
      <c r="I41" s="116" t="str">
        <f t="shared" si="8"/>
        <v/>
      </c>
      <c r="J41" s="4"/>
      <c r="K41" s="40" t="str">
        <f t="shared" si="9"/>
        <v>Lançar Preço Coluna (A) Faixa 1</v>
      </c>
      <c r="L41" s="40" t="str">
        <f t="shared" si="10"/>
        <v>Lançar Preço Coluna (B) Faixa 1</v>
      </c>
      <c r="M41" s="40" t="str">
        <f t="shared" si="11"/>
        <v>Lançar Preço Coluna (C) Faixa 1</v>
      </c>
      <c r="N41" s="40" t="str">
        <f t="shared" si="12"/>
        <v>Lançar Preço Coluna (D) Faixa 1</v>
      </c>
      <c r="O41" s="39"/>
      <c r="P41" s="36" t="str">
        <f>IF(F41&lt;&gt;"",IF(I41=TRUE,"Preços OK na Faixa 13","ERRO Preços na Faixa 13"),"Lançar Preços na Faixa 13")</f>
        <v>Lançar Preços na Faixa 13</v>
      </c>
    </row>
    <row r="42" spans="1:16" ht="21.75" customHeight="1" thickBot="1">
      <c r="A42" s="6"/>
      <c r="B42" s="4"/>
      <c r="C42" s="4"/>
      <c r="D42" s="4"/>
      <c r="E42" s="4"/>
      <c r="F42" s="4"/>
      <c r="G42" s="4"/>
      <c r="H42" s="74"/>
      <c r="J42" s="4"/>
      <c r="K42" s="35"/>
      <c r="L42" s="35"/>
      <c r="M42" s="35"/>
      <c r="N42" s="35"/>
      <c r="O42" s="35"/>
      <c r="P42" s="42"/>
    </row>
    <row r="43" spans="1:16" s="63" customFormat="1" ht="30.75" customHeight="1" thickBot="1">
      <c r="A43" s="120" t="s">
        <v>86</v>
      </c>
      <c r="B43" s="121"/>
      <c r="C43" s="121"/>
      <c r="D43" s="121"/>
      <c r="E43" s="122"/>
      <c r="F43" s="122"/>
      <c r="G43" s="123"/>
      <c r="H43" s="58"/>
      <c r="I43" s="117"/>
      <c r="J43" s="60"/>
      <c r="K43" s="145" t="s">
        <v>50</v>
      </c>
      <c r="L43" s="145"/>
      <c r="M43" s="145"/>
      <c r="N43" s="145"/>
      <c r="O43" s="61"/>
      <c r="P43" s="147" t="s">
        <v>51</v>
      </c>
    </row>
    <row r="44" spans="1:16" ht="35.25" customHeight="1" thickBot="1">
      <c r="A44" s="156" t="s">
        <v>39</v>
      </c>
      <c r="B44" s="157"/>
      <c r="C44" s="157"/>
      <c r="D44" s="157"/>
      <c r="E44" s="157"/>
      <c r="F44" s="157"/>
      <c r="G44" s="158"/>
      <c r="H44" s="53"/>
      <c r="J44" s="4"/>
      <c r="K44" s="145"/>
      <c r="L44" s="145"/>
      <c r="M44" s="145"/>
      <c r="N44" s="145"/>
      <c r="O44" s="18"/>
      <c r="P44" s="147"/>
    </row>
    <row r="45" spans="1:16" ht="12.75" customHeight="1" thickBot="1">
      <c r="A45" s="127" t="s">
        <v>37</v>
      </c>
      <c r="B45" s="127" t="s">
        <v>36</v>
      </c>
      <c r="C45" s="130" t="s">
        <v>52</v>
      </c>
      <c r="D45" s="131"/>
      <c r="E45" s="131"/>
      <c r="F45" s="132"/>
      <c r="G45" s="133" t="s">
        <v>89</v>
      </c>
      <c r="H45" s="54"/>
      <c r="J45" s="4"/>
      <c r="K45" s="145"/>
      <c r="L45" s="145"/>
      <c r="M45" s="145"/>
      <c r="N45" s="145"/>
      <c r="O45" s="18"/>
      <c r="P45" s="147"/>
    </row>
    <row r="46" spans="1:16" ht="13.5" customHeight="1" thickBot="1">
      <c r="A46" s="128"/>
      <c r="B46" s="128"/>
      <c r="C46" s="21" t="s">
        <v>41</v>
      </c>
      <c r="D46" s="20" t="s">
        <v>42</v>
      </c>
      <c r="E46" s="20" t="s">
        <v>43</v>
      </c>
      <c r="F46" s="20" t="s">
        <v>44</v>
      </c>
      <c r="G46" s="134"/>
      <c r="H46" s="54"/>
      <c r="J46" s="4"/>
      <c r="K46" s="145"/>
      <c r="L46" s="145"/>
      <c r="M46" s="145"/>
      <c r="N46" s="145"/>
      <c r="O46" s="18"/>
      <c r="P46" s="147"/>
    </row>
    <row r="47" spans="1:16" ht="39" customHeight="1" thickBot="1">
      <c r="A47" s="129"/>
      <c r="B47" s="129"/>
      <c r="C47" s="29" t="s">
        <v>46</v>
      </c>
      <c r="D47" s="93" t="s">
        <v>47</v>
      </c>
      <c r="E47" s="93" t="s">
        <v>48</v>
      </c>
      <c r="F47" s="93" t="s">
        <v>49</v>
      </c>
      <c r="G47" s="135"/>
      <c r="H47" s="54"/>
      <c r="J47" s="4"/>
      <c r="K47" s="146"/>
      <c r="L47" s="146"/>
      <c r="M47" s="146"/>
      <c r="N47" s="146"/>
      <c r="O47" s="32"/>
      <c r="P47" s="148"/>
    </row>
    <row r="48" spans="1:16" ht="25.5">
      <c r="A48" s="8">
        <v>1</v>
      </c>
      <c r="B48" s="9" t="s">
        <v>1</v>
      </c>
      <c r="C48" s="19"/>
      <c r="D48" s="19"/>
      <c r="E48" s="19"/>
      <c r="F48" s="19"/>
      <c r="G48" s="10">
        <f t="shared" ref="G48:G60" si="13">SUM(C48:D48)</f>
        <v>0</v>
      </c>
      <c r="H48" s="75"/>
      <c r="I48" s="116" t="str">
        <f t="shared" ref="I48:I60" si="14">IF(C48&lt;&gt;0,AND(D48&lt;C48,E48&lt;D48,F48&lt;E48),"")</f>
        <v/>
      </c>
      <c r="J48" s="4"/>
      <c r="K48" s="40" t="str">
        <f>IF(C48&lt;&gt;0,IF(AND(C48&lt;C29),"Preço Ok Coluna (A) Faixa 1","ERRO Preço Coluna (A) Faixa 1"),"Lançar Preço Coluna (A) Faixa 1")</f>
        <v>Lançar Preço Coluna (A) Faixa 1</v>
      </c>
      <c r="L48" s="40" t="str">
        <f>IF(D48&lt;&gt;0,IF(AND(D48&lt;D29),"Preço Ok Coluna (B) Faixa 1","ERRO Preço Coluna (B) Faixa 1"),"Lançar Preço Coluna (B) Faixa 1")</f>
        <v>Lançar Preço Coluna (B) Faixa 1</v>
      </c>
      <c r="M48" s="40" t="str">
        <f>IF(E48&lt;&gt;0,IF(AND(E48&lt;E29),"Preço Ok Coluna (C) Faixa 1","ERRO Preço Coluna (C) Faixa 1"),"Lançar Preço Coluna (C) Faixa 1")</f>
        <v>Lançar Preço Coluna (C) Faixa 1</v>
      </c>
      <c r="N48" s="40" t="str">
        <f>IF(F48&lt;&gt;0,IF(AND(F48&lt;F29),"Preço Ok Coluna (D) Faixa 1","ERRO Preço Coluna (D) Faixa 1"),"Lançar Preço Coluna (D) Faixa 1")</f>
        <v>Lançar Preço Coluna (D) Faixa 1</v>
      </c>
      <c r="O48" s="40"/>
      <c r="P48" s="31" t="str">
        <f>IF(F48&lt;&gt;"",IF(I48=TRUE,"Preços OK na Faixa 1","ERRO Preços na Faixa 1"),"Lançar Preços na Faixa 1")</f>
        <v>Lançar Preços na Faixa 1</v>
      </c>
    </row>
    <row r="49" spans="1:16" ht="25.5">
      <c r="A49" s="11">
        <v>2</v>
      </c>
      <c r="B49" s="12" t="s">
        <v>2</v>
      </c>
      <c r="C49" s="19"/>
      <c r="D49" s="19"/>
      <c r="E49" s="19"/>
      <c r="F49" s="19"/>
      <c r="G49" s="10">
        <f t="shared" si="13"/>
        <v>0</v>
      </c>
      <c r="H49" s="75"/>
      <c r="I49" s="116" t="str">
        <f t="shared" si="14"/>
        <v/>
      </c>
      <c r="J49" s="4"/>
      <c r="K49" s="40" t="str">
        <f>IF(C49&lt;&gt;0,IF(AND(C49&lt;C30),"Preço Ok Coluna (A) Faixa 1","ERRO Preço Coluna (A) Faixa 1"),"Lançar Preço Coluna (A) Faixa 1")</f>
        <v>Lançar Preço Coluna (A) Faixa 1</v>
      </c>
      <c r="L49" s="40" t="str">
        <f>IF(D49&lt;&gt;0,IF(AND(D49&lt;D30),"Preço Ok Coluna (B) Faixa 1","ERRO Preço Coluna (B) Faixa 1"),"Lançar Preço Coluna (B) Faixa 1")</f>
        <v>Lançar Preço Coluna (B) Faixa 1</v>
      </c>
      <c r="M49" s="40" t="str">
        <f>IF(E49&lt;&gt;0,IF(AND(E49&lt;E30),"Preço Ok Coluna (C) Faixa 1","ERRO Preço Coluna (C) Faixa 1"),"Lançar Preço Coluna (C) Faixa 1")</f>
        <v>Lançar Preço Coluna (C) Faixa 1</v>
      </c>
      <c r="N49" s="40" t="str">
        <f>IF(F49&lt;&gt;0,IF(AND(F49&lt;F30),"Preço Ok Coluna (D) Faixa 1","ERRO Preço Coluna (D) Faixa 1"),"Lançar Preço Coluna (D) Faixa 1")</f>
        <v>Lançar Preço Coluna (D) Faixa 1</v>
      </c>
      <c r="O49" s="33"/>
      <c r="P49" s="31" t="str">
        <f>IF(F49&lt;&gt;"",IF(I49=TRUE,"Preços OK na Faixa 2","ERRO Preços na Faixa 2"),"Lançar Preços na Faixa 2")</f>
        <v>Lançar Preços na Faixa 2</v>
      </c>
    </row>
    <row r="50" spans="1:16" ht="25.5">
      <c r="A50" s="11">
        <v>3</v>
      </c>
      <c r="B50" s="12" t="s">
        <v>3</v>
      </c>
      <c r="C50" s="19"/>
      <c r="D50" s="19"/>
      <c r="E50" s="19"/>
      <c r="F50" s="19"/>
      <c r="G50" s="10">
        <f t="shared" si="13"/>
        <v>0</v>
      </c>
      <c r="H50" s="75"/>
      <c r="I50" s="116" t="str">
        <f t="shared" si="14"/>
        <v/>
      </c>
      <c r="J50" s="4"/>
      <c r="K50" s="40" t="str">
        <f t="shared" ref="K50:K60" si="15">IF(C50&lt;&gt;0,IF(AND(C50&lt;C31),"Preço Ok Coluna (A) Faixa 1","ERRO Preço Coluna (A) Faixa 1"),"Lançar Preço Coluna (A) Faixa 1")</f>
        <v>Lançar Preço Coluna (A) Faixa 1</v>
      </c>
      <c r="L50" s="40" t="str">
        <f t="shared" ref="L50:L60" si="16">IF(D50&lt;&gt;0,IF(AND(D50&lt;D31),"Preço Ok Coluna (B) Faixa 1","ERRO Preço Coluna (B) Faixa 1"),"Lançar Preço Coluna (B) Faixa 1")</f>
        <v>Lançar Preço Coluna (B) Faixa 1</v>
      </c>
      <c r="M50" s="40" t="str">
        <f t="shared" ref="M50:M60" si="17">IF(E50&lt;&gt;0,IF(AND(E50&lt;E31),"Preço Ok Coluna (C) Faixa 1","ERRO Preço Coluna (C) Faixa 1"),"Lançar Preço Coluna (C) Faixa 1")</f>
        <v>Lançar Preço Coluna (C) Faixa 1</v>
      </c>
      <c r="N50" s="40" t="str">
        <f t="shared" ref="N50:N60" si="18">IF(F50&lt;&gt;0,IF(AND(F50&lt;F31),"Preço Ok Coluna (D) Faixa 1","ERRO Preço Coluna (D) Faixa 1"),"Lançar Preço Coluna (D) Faixa 1")</f>
        <v>Lançar Preço Coluna (D) Faixa 1</v>
      </c>
      <c r="O50" s="33"/>
      <c r="P50" s="31" t="str">
        <f>IF(F50&lt;&gt;"",IF(I50=TRUE,"Preços OK na Faixa 3","ERRO Preços na Faixa 3"),"Lançar Preços na Faixa 3")</f>
        <v>Lançar Preços na Faixa 3</v>
      </c>
    </row>
    <row r="51" spans="1:16" ht="25.5">
      <c r="A51" s="11">
        <v>4</v>
      </c>
      <c r="B51" s="12" t="s">
        <v>4</v>
      </c>
      <c r="C51" s="19"/>
      <c r="D51" s="19"/>
      <c r="E51" s="19"/>
      <c r="F51" s="19"/>
      <c r="G51" s="10">
        <f t="shared" si="13"/>
        <v>0</v>
      </c>
      <c r="H51" s="75"/>
      <c r="I51" s="116" t="str">
        <f t="shared" si="14"/>
        <v/>
      </c>
      <c r="J51" s="4"/>
      <c r="K51" s="40" t="str">
        <f t="shared" si="15"/>
        <v>Lançar Preço Coluna (A) Faixa 1</v>
      </c>
      <c r="L51" s="40" t="str">
        <f t="shared" si="16"/>
        <v>Lançar Preço Coluna (B) Faixa 1</v>
      </c>
      <c r="M51" s="40" t="str">
        <f t="shared" si="17"/>
        <v>Lançar Preço Coluna (C) Faixa 1</v>
      </c>
      <c r="N51" s="40" t="str">
        <f t="shared" si="18"/>
        <v>Lançar Preço Coluna (D) Faixa 1</v>
      </c>
      <c r="O51" s="33"/>
      <c r="P51" s="31" t="str">
        <f>IF(F51&lt;&gt;"",IF(I51=TRUE,"Preços OK na Faixa 4","ERRO Preços na Faixa 4"),"Lançar Preços na Faixa 4")</f>
        <v>Lançar Preços na Faixa 4</v>
      </c>
    </row>
    <row r="52" spans="1:16" ht="25.5">
      <c r="A52" s="14">
        <v>5</v>
      </c>
      <c r="B52" s="15" t="s">
        <v>5</v>
      </c>
      <c r="C52" s="19"/>
      <c r="D52" s="19"/>
      <c r="E52" s="19"/>
      <c r="F52" s="19"/>
      <c r="G52" s="10">
        <f t="shared" si="13"/>
        <v>0</v>
      </c>
      <c r="H52" s="75"/>
      <c r="I52" s="116" t="str">
        <f t="shared" si="14"/>
        <v/>
      </c>
      <c r="J52" s="4"/>
      <c r="K52" s="40" t="str">
        <f t="shared" si="15"/>
        <v>Lançar Preço Coluna (A) Faixa 1</v>
      </c>
      <c r="L52" s="40" t="str">
        <f t="shared" si="16"/>
        <v>Lançar Preço Coluna (B) Faixa 1</v>
      </c>
      <c r="M52" s="40" t="str">
        <f t="shared" si="17"/>
        <v>Lançar Preço Coluna (C) Faixa 1</v>
      </c>
      <c r="N52" s="40" t="str">
        <f t="shared" si="18"/>
        <v>Lançar Preço Coluna (D) Faixa 1</v>
      </c>
      <c r="O52" s="33"/>
      <c r="P52" s="31" t="str">
        <f>IF(F52&lt;&gt;"",IF(I52=TRUE,"Preços OK na Faixa 5","ERRO Preços na Faixa 5"),"Lançar Preços na Faixa 5")</f>
        <v>Lançar Preços na Faixa 5</v>
      </c>
    </row>
    <row r="53" spans="1:16" ht="25.5">
      <c r="A53" s="11">
        <v>6</v>
      </c>
      <c r="B53" s="12" t="s">
        <v>6</v>
      </c>
      <c r="C53" s="19"/>
      <c r="D53" s="19"/>
      <c r="E53" s="19"/>
      <c r="F53" s="19"/>
      <c r="G53" s="10">
        <f t="shared" si="13"/>
        <v>0</v>
      </c>
      <c r="H53" s="75"/>
      <c r="I53" s="116" t="str">
        <f t="shared" si="14"/>
        <v/>
      </c>
      <c r="J53" s="18"/>
      <c r="K53" s="40" t="str">
        <f t="shared" si="15"/>
        <v>Lançar Preço Coluna (A) Faixa 1</v>
      </c>
      <c r="L53" s="40" t="str">
        <f t="shared" si="16"/>
        <v>Lançar Preço Coluna (B) Faixa 1</v>
      </c>
      <c r="M53" s="40" t="str">
        <f t="shared" si="17"/>
        <v>Lançar Preço Coluna (C) Faixa 1</v>
      </c>
      <c r="N53" s="40" t="str">
        <f t="shared" si="18"/>
        <v>Lançar Preço Coluna (D) Faixa 1</v>
      </c>
      <c r="O53" s="33"/>
      <c r="P53" s="31" t="str">
        <f>IF(F53&lt;&gt;"",IF(I53=TRUE,"Preços OK na Faixa 6","ERRO Preços na Faixa 6"),"Lançar Preços na Faixa 6")</f>
        <v>Lançar Preços na Faixa 6</v>
      </c>
    </row>
    <row r="54" spans="1:16" ht="25.5">
      <c r="A54" s="11">
        <v>7</v>
      </c>
      <c r="B54" s="12" t="s">
        <v>7</v>
      </c>
      <c r="C54" s="19"/>
      <c r="D54" s="19"/>
      <c r="E54" s="19"/>
      <c r="F54" s="19"/>
      <c r="G54" s="10">
        <f t="shared" si="13"/>
        <v>0</v>
      </c>
      <c r="H54" s="75"/>
      <c r="I54" s="116" t="str">
        <f t="shared" si="14"/>
        <v/>
      </c>
      <c r="J54" s="4"/>
      <c r="K54" s="40" t="str">
        <f t="shared" si="15"/>
        <v>Lançar Preço Coluna (A) Faixa 1</v>
      </c>
      <c r="L54" s="40" t="str">
        <f t="shared" si="16"/>
        <v>Lançar Preço Coluna (B) Faixa 1</v>
      </c>
      <c r="M54" s="40" t="str">
        <f t="shared" si="17"/>
        <v>Lançar Preço Coluna (C) Faixa 1</v>
      </c>
      <c r="N54" s="40" t="str">
        <f t="shared" si="18"/>
        <v>Lançar Preço Coluna (D) Faixa 1</v>
      </c>
      <c r="O54" s="33"/>
      <c r="P54" s="31" t="str">
        <f>IF(F54&lt;&gt;"",IF(I54=TRUE,"Preços OK na Faixa 7","ERRO Preços na Faixa 7"),"Lançar Preços na Faixa 7")</f>
        <v>Lançar Preços na Faixa 7</v>
      </c>
    </row>
    <row r="55" spans="1:16" ht="25.5">
      <c r="A55" s="11">
        <v>8</v>
      </c>
      <c r="B55" s="12" t="s">
        <v>8</v>
      </c>
      <c r="C55" s="19"/>
      <c r="D55" s="19"/>
      <c r="E55" s="19"/>
      <c r="F55" s="19"/>
      <c r="G55" s="10">
        <f t="shared" si="13"/>
        <v>0</v>
      </c>
      <c r="H55" s="75"/>
      <c r="I55" s="116" t="str">
        <f t="shared" si="14"/>
        <v/>
      </c>
      <c r="J55" s="4"/>
      <c r="K55" s="40" t="str">
        <f t="shared" si="15"/>
        <v>Lançar Preço Coluna (A) Faixa 1</v>
      </c>
      <c r="L55" s="40" t="str">
        <f t="shared" si="16"/>
        <v>Lançar Preço Coluna (B) Faixa 1</v>
      </c>
      <c r="M55" s="40" t="str">
        <f t="shared" si="17"/>
        <v>Lançar Preço Coluna (C) Faixa 1</v>
      </c>
      <c r="N55" s="40" t="str">
        <f t="shared" si="18"/>
        <v>Lançar Preço Coluna (D) Faixa 1</v>
      </c>
      <c r="O55" s="33"/>
      <c r="P55" s="31" t="str">
        <f>IF(F55&lt;&gt;"",IF(I55=TRUE,"Preços OK na Faixa 8","ERRO Preços na Faixa 8"),"Lançar Preços na Faixa 8")</f>
        <v>Lançar Preços na Faixa 8</v>
      </c>
    </row>
    <row r="56" spans="1:16" ht="25.5">
      <c r="A56" s="11">
        <v>9</v>
      </c>
      <c r="B56" s="12" t="s">
        <v>9</v>
      </c>
      <c r="C56" s="19"/>
      <c r="D56" s="19"/>
      <c r="E56" s="19"/>
      <c r="F56" s="19"/>
      <c r="G56" s="10">
        <f t="shared" si="13"/>
        <v>0</v>
      </c>
      <c r="H56" s="75"/>
      <c r="I56" s="116" t="str">
        <f t="shared" si="14"/>
        <v/>
      </c>
      <c r="J56" s="4"/>
      <c r="K56" s="40" t="str">
        <f t="shared" si="15"/>
        <v>Lançar Preço Coluna (A) Faixa 1</v>
      </c>
      <c r="L56" s="40" t="str">
        <f t="shared" si="16"/>
        <v>Lançar Preço Coluna (B) Faixa 1</v>
      </c>
      <c r="M56" s="40" t="str">
        <f t="shared" si="17"/>
        <v>Lançar Preço Coluna (C) Faixa 1</v>
      </c>
      <c r="N56" s="40" t="str">
        <f t="shared" si="18"/>
        <v>Lançar Preço Coluna (D) Faixa 1</v>
      </c>
      <c r="O56" s="33"/>
      <c r="P56" s="31" t="str">
        <f>IF(F56&lt;&gt;"",IF(I56=TRUE,"Preços OK na Faixa 9","ERRO Preços na Faixa 9"),"Lançar Preços na Faixa 9")</f>
        <v>Lançar Preços na Faixa 9</v>
      </c>
    </row>
    <row r="57" spans="1:16" ht="25.5">
      <c r="A57" s="11">
        <v>10</v>
      </c>
      <c r="B57" s="12" t="s">
        <v>10</v>
      </c>
      <c r="C57" s="19"/>
      <c r="D57" s="19"/>
      <c r="E57" s="19"/>
      <c r="F57" s="19"/>
      <c r="G57" s="10">
        <f t="shared" si="13"/>
        <v>0</v>
      </c>
      <c r="H57" s="75"/>
      <c r="I57" s="116" t="str">
        <f t="shared" si="14"/>
        <v/>
      </c>
      <c r="J57" s="4"/>
      <c r="K57" s="40" t="str">
        <f t="shared" si="15"/>
        <v>Lançar Preço Coluna (A) Faixa 1</v>
      </c>
      <c r="L57" s="40" t="str">
        <f t="shared" si="16"/>
        <v>Lançar Preço Coluna (B) Faixa 1</v>
      </c>
      <c r="M57" s="40" t="str">
        <f t="shared" si="17"/>
        <v>Lançar Preço Coluna (C) Faixa 1</v>
      </c>
      <c r="N57" s="40" t="str">
        <f t="shared" si="18"/>
        <v>Lançar Preço Coluna (D) Faixa 1</v>
      </c>
      <c r="O57" s="33"/>
      <c r="P57" s="31" t="str">
        <f>IF(F57&lt;&gt;"",IF(I57=TRUE,"Preços OK na Faixa 10","ERRO Preços na Faixa 10"),"Lançar Preços na Faixa 10")</f>
        <v>Lançar Preços na Faixa 10</v>
      </c>
    </row>
    <row r="58" spans="1:16" ht="25.5">
      <c r="A58" s="11">
        <v>11</v>
      </c>
      <c r="B58" s="12" t="s">
        <v>11</v>
      </c>
      <c r="C58" s="19"/>
      <c r="D58" s="19"/>
      <c r="E58" s="19"/>
      <c r="F58" s="19"/>
      <c r="G58" s="10">
        <f t="shared" si="13"/>
        <v>0</v>
      </c>
      <c r="H58" s="75"/>
      <c r="I58" s="116" t="str">
        <f t="shared" si="14"/>
        <v/>
      </c>
      <c r="J58" s="4"/>
      <c r="K58" s="40" t="str">
        <f t="shared" si="15"/>
        <v>Lançar Preço Coluna (A) Faixa 1</v>
      </c>
      <c r="L58" s="40" t="str">
        <f t="shared" si="16"/>
        <v>Lançar Preço Coluna (B) Faixa 1</v>
      </c>
      <c r="M58" s="40" t="str">
        <f t="shared" si="17"/>
        <v>Lançar Preço Coluna (C) Faixa 1</v>
      </c>
      <c r="N58" s="40" t="str">
        <f t="shared" si="18"/>
        <v>Lançar Preço Coluna (D) Faixa 1</v>
      </c>
      <c r="O58" s="33"/>
      <c r="P58" s="31" t="str">
        <f>IF(F58&lt;&gt;"",IF(I58=TRUE,"Preços OK na Faixa 11","ERRO Preços na Faixa 11"),"Lançar Preços na Faixa 11")</f>
        <v>Lançar Preços na Faixa 11</v>
      </c>
    </row>
    <row r="59" spans="1:16" ht="25.5">
      <c r="A59" s="11">
        <v>12</v>
      </c>
      <c r="B59" s="12" t="s">
        <v>12</v>
      </c>
      <c r="C59" s="19"/>
      <c r="D59" s="19"/>
      <c r="E59" s="19"/>
      <c r="F59" s="19"/>
      <c r="G59" s="10">
        <f t="shared" si="13"/>
        <v>0</v>
      </c>
      <c r="H59" s="75"/>
      <c r="I59" s="116" t="str">
        <f t="shared" si="14"/>
        <v/>
      </c>
      <c r="J59" s="4"/>
      <c r="K59" s="40" t="str">
        <f t="shared" si="15"/>
        <v>Lançar Preço Coluna (A) Faixa 1</v>
      </c>
      <c r="L59" s="40" t="str">
        <f t="shared" si="16"/>
        <v>Lançar Preço Coluna (B) Faixa 1</v>
      </c>
      <c r="M59" s="40" t="str">
        <f t="shared" si="17"/>
        <v>Lançar Preço Coluna (C) Faixa 1</v>
      </c>
      <c r="N59" s="40" t="str">
        <f t="shared" si="18"/>
        <v>Lançar Preço Coluna (D) Faixa 1</v>
      </c>
      <c r="O59" s="33"/>
      <c r="P59" s="36" t="str">
        <f>IF(F59&lt;&gt;"",IF(I59=TRUE,"Preços OK na Faixa 12","ERRO Preços na Faixa 12"),"Lançar Preços na Faixa 12")</f>
        <v>Lançar Preços na Faixa 12</v>
      </c>
    </row>
    <row r="60" spans="1:16" ht="26.25" thickBot="1">
      <c r="A60" s="46">
        <v>13</v>
      </c>
      <c r="B60" s="47" t="s">
        <v>13</v>
      </c>
      <c r="C60" s="19"/>
      <c r="D60" s="19"/>
      <c r="E60" s="19"/>
      <c r="F60" s="19"/>
      <c r="G60" s="114">
        <f t="shared" si="13"/>
        <v>0</v>
      </c>
      <c r="H60" s="75">
        <f>SUM(G48:G60)</f>
        <v>0</v>
      </c>
      <c r="I60" s="116" t="str">
        <f t="shared" si="14"/>
        <v/>
      </c>
      <c r="J60" s="4"/>
      <c r="K60" s="40" t="str">
        <f t="shared" si="15"/>
        <v>Lançar Preço Coluna (A) Faixa 1</v>
      </c>
      <c r="L60" s="40" t="str">
        <f t="shared" si="16"/>
        <v>Lançar Preço Coluna (B) Faixa 1</v>
      </c>
      <c r="M60" s="40" t="str">
        <f t="shared" si="17"/>
        <v>Lançar Preço Coluna (C) Faixa 1</v>
      </c>
      <c r="N60" s="40" t="str">
        <f t="shared" si="18"/>
        <v>Lançar Preço Coluna (D) Faixa 1</v>
      </c>
      <c r="O60" s="39"/>
      <c r="P60" s="36" t="str">
        <f>IF(F60&lt;&gt;"",IF(I60=TRUE,"Preços OK na Faixa 13","ERRO Preços na Faixa 13"),"Lançar Preços na Faixa 13")</f>
        <v>Lançar Preços na Faixa 13</v>
      </c>
    </row>
    <row r="61" spans="1:16" ht="21.75" customHeight="1">
      <c r="A61" s="6"/>
      <c r="B61" s="4"/>
      <c r="C61" s="4"/>
      <c r="D61" s="4"/>
      <c r="E61" s="4"/>
      <c r="F61" s="4"/>
      <c r="G61" s="4"/>
      <c r="H61" s="74"/>
      <c r="J61" s="4"/>
      <c r="K61" s="5"/>
    </row>
    <row r="62" spans="1:16" ht="30" customHeight="1">
      <c r="A62" s="200" t="s">
        <v>236</v>
      </c>
      <c r="B62" s="201"/>
      <c r="C62" s="201"/>
      <c r="D62" s="201"/>
      <c r="E62" s="201"/>
      <c r="F62" s="202"/>
      <c r="G62" s="112">
        <f>SUM(H10:H60)</f>
        <v>0</v>
      </c>
      <c r="H62" s="76"/>
      <c r="J62" s="4"/>
      <c r="K62" s="17"/>
    </row>
    <row r="63" spans="1:16">
      <c r="A63" s="1"/>
      <c r="C63" s="1"/>
      <c r="D63" s="1"/>
      <c r="E63" s="1"/>
      <c r="F63" s="1"/>
      <c r="J63" s="1"/>
    </row>
  </sheetData>
  <sheetProtection password="DD21" sheet="1" objects="1" scenarios="1"/>
  <dataConsolidate/>
  <mergeCells count="29">
    <mergeCell ref="A62:F62"/>
    <mergeCell ref="A43:G43"/>
    <mergeCell ref="K43:N47"/>
    <mergeCell ref="P43:P47"/>
    <mergeCell ref="A44:G44"/>
    <mergeCell ref="A45:A47"/>
    <mergeCell ref="B45:B47"/>
    <mergeCell ref="C45:F45"/>
    <mergeCell ref="G45:G47"/>
    <mergeCell ref="A24:G24"/>
    <mergeCell ref="K24:N28"/>
    <mergeCell ref="P24:P28"/>
    <mergeCell ref="A25:G25"/>
    <mergeCell ref="A26:A28"/>
    <mergeCell ref="B26:B28"/>
    <mergeCell ref="C26:F26"/>
    <mergeCell ref="G26:G28"/>
    <mergeCell ref="A1:G1"/>
    <mergeCell ref="K1:P1"/>
    <mergeCell ref="A2:G2"/>
    <mergeCell ref="A3:G3"/>
    <mergeCell ref="A5:G5"/>
    <mergeCell ref="K5:N9"/>
    <mergeCell ref="P5:P9"/>
    <mergeCell ref="A6:G6"/>
    <mergeCell ref="A7:A9"/>
    <mergeCell ref="B7:B9"/>
    <mergeCell ref="C7:F7"/>
    <mergeCell ref="G7:G9"/>
  </mergeCells>
  <conditionalFormatting sqref="P48:P60 P29:P41">
    <cfRule type="containsText" dxfId="44" priority="35" operator="containsText" text="ERRO">
      <formula>NOT(ISERROR(SEARCH("ERRO",P29)))</formula>
    </cfRule>
  </conditionalFormatting>
  <conditionalFormatting sqref="K10:N10 K29:O41 K48:O60">
    <cfRule type="containsText" dxfId="43" priority="34" operator="containsText" text="ERRO">
      <formula>NOT(ISERROR(SEARCH("ERRO",K10)))</formula>
    </cfRule>
  </conditionalFormatting>
  <conditionalFormatting sqref="K10:P23 K29:P42 K48:P60 K3:P4">
    <cfRule type="containsText" dxfId="42" priority="32" operator="containsText" text="ERRO">
      <formula>NOT(ISERROR(SEARCH("ERRO",K3)))</formula>
    </cfRule>
    <cfRule type="containsText" dxfId="41" priority="33" operator="containsText" text="Lançar">
      <formula>NOT(ISERROR(SEARCH("Lançar",K3)))</formula>
    </cfRule>
  </conditionalFormatting>
  <pageMargins left="0.74803149606299213" right="0.74803149606299213" top="0.98425196850393704" bottom="0.98425196850393704" header="0.51181102362204722" footer="0.51181102362204722"/>
  <pageSetup paperSize="9" scale="83" fitToHeight="0" orientation="portrait" horizontalDpi="4294967292" verticalDpi="4294967292" r:id="rId1"/>
  <headerFooter>
    <oddHeader>&amp;CAnexo IV – Planilha de Cotação de Preços&amp;RPregão nº 05/2016</oddHeader>
    <oddFooter>&amp;R&amp;9Página &amp;P/&amp;N</oddFooter>
  </headerFooter>
  <rowBreaks count="2" manualBreakCount="2">
    <brk id="22" max="16383" man="1"/>
    <brk id="41" max="16383" man="1"/>
  </rowBreaks>
  <colBreaks count="1" manualBreakCount="1">
    <brk id="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P63"/>
  <sheetViews>
    <sheetView showGridLines="0" topLeftCell="A52" zoomScale="110" zoomScaleNormal="110" zoomScaleSheetLayoutView="80" zoomScalePageLayoutView="150" workbookViewId="0">
      <selection activeCell="F60" sqref="F60"/>
    </sheetView>
  </sheetViews>
  <sheetFormatPr defaultRowHeight="15.75"/>
  <cols>
    <col min="1" max="1" width="6" style="3" customWidth="1"/>
    <col min="2" max="2" width="13.875" style="1" bestFit="1" customWidth="1"/>
    <col min="3" max="3" width="15.25" style="3" customWidth="1"/>
    <col min="4" max="4" width="15" style="3" customWidth="1"/>
    <col min="5" max="6" width="13.75" style="3" customWidth="1"/>
    <col min="7" max="7" width="21" style="1" customWidth="1"/>
    <col min="8" max="8" width="24.5" style="3" customWidth="1"/>
    <col min="9" max="9" width="12.125" style="116" customWidth="1"/>
    <col min="10" max="10" width="5.875" style="2" customWidth="1"/>
    <col min="11" max="11" width="14.375" style="1" customWidth="1"/>
    <col min="12" max="12" width="16.625" customWidth="1"/>
    <col min="13" max="13" width="15.125" style="1" customWidth="1"/>
    <col min="14" max="14" width="16" style="1" customWidth="1"/>
    <col min="15" max="15" width="2.75" style="1" customWidth="1"/>
    <col min="16" max="16" width="15.625" style="1" customWidth="1"/>
    <col min="17" max="19" width="22.375" style="1" customWidth="1"/>
    <col min="20" max="20" width="9" style="1" customWidth="1"/>
    <col min="21" max="16384" width="9" style="1"/>
  </cols>
  <sheetData>
    <row r="1" spans="1:16" s="45" customFormat="1" ht="126" customHeight="1">
      <c r="A1" s="149" t="s">
        <v>90</v>
      </c>
      <c r="B1" s="149"/>
      <c r="C1" s="149"/>
      <c r="D1" s="149"/>
      <c r="E1" s="149"/>
      <c r="F1" s="149"/>
      <c r="G1" s="149"/>
      <c r="H1" s="72" t="s">
        <v>245</v>
      </c>
      <c r="I1" s="115"/>
      <c r="J1" s="67"/>
      <c r="K1" s="188" t="s">
        <v>126</v>
      </c>
      <c r="L1" s="188"/>
      <c r="M1" s="188"/>
      <c r="N1" s="188"/>
      <c r="O1" s="188"/>
      <c r="P1" s="188"/>
    </row>
    <row r="2" spans="1:16" ht="28.5" customHeight="1">
      <c r="A2" s="189" t="s">
        <v>38</v>
      </c>
      <c r="B2" s="189"/>
      <c r="C2" s="189"/>
      <c r="D2" s="189"/>
      <c r="E2" s="189"/>
      <c r="F2" s="189"/>
      <c r="G2" s="189"/>
      <c r="H2" s="73"/>
    </row>
    <row r="3" spans="1:16" ht="16.5" thickBot="1">
      <c r="A3" s="1"/>
      <c r="C3" s="1"/>
      <c r="D3" s="1"/>
      <c r="E3" s="1"/>
      <c r="F3" s="1"/>
      <c r="J3" s="1"/>
    </row>
    <row r="4" spans="1:16" ht="30" customHeight="1" thickBot="1">
      <c r="A4" s="203" t="s">
        <v>237</v>
      </c>
      <c r="B4" s="204"/>
      <c r="C4" s="204"/>
      <c r="D4" s="204"/>
      <c r="E4" s="204"/>
      <c r="F4" s="204"/>
      <c r="G4" s="205"/>
      <c r="H4" s="56"/>
      <c r="J4" s="4"/>
      <c r="K4" s="35"/>
      <c r="L4" s="35"/>
      <c r="M4" s="35"/>
      <c r="N4" s="35"/>
      <c r="O4" s="35"/>
      <c r="P4" s="42"/>
    </row>
    <row r="5" spans="1:16" ht="16.5" thickBot="1"/>
    <row r="6" spans="1:16" s="63" customFormat="1" ht="30.75" customHeight="1" thickBot="1">
      <c r="A6" s="120" t="s">
        <v>127</v>
      </c>
      <c r="B6" s="121"/>
      <c r="C6" s="121"/>
      <c r="D6" s="121"/>
      <c r="E6" s="122"/>
      <c r="F6" s="122"/>
      <c r="G6" s="123"/>
      <c r="H6" s="104"/>
      <c r="I6" s="117"/>
      <c r="J6" s="60"/>
      <c r="K6" s="145" t="s">
        <v>50</v>
      </c>
      <c r="L6" s="145"/>
      <c r="M6" s="145"/>
      <c r="N6" s="145"/>
      <c r="O6" s="61"/>
      <c r="P6" s="147" t="s">
        <v>51</v>
      </c>
    </row>
    <row r="7" spans="1:16" ht="69" customHeight="1" thickBot="1">
      <c r="A7" s="124" t="s">
        <v>247</v>
      </c>
      <c r="B7" s="125"/>
      <c r="C7" s="125"/>
      <c r="D7" s="125"/>
      <c r="E7" s="125"/>
      <c r="F7" s="125"/>
      <c r="G7" s="126"/>
      <c r="H7" s="105"/>
      <c r="J7" s="4"/>
      <c r="K7" s="145"/>
      <c r="L7" s="145"/>
      <c r="M7" s="145"/>
      <c r="N7" s="145"/>
      <c r="O7" s="18"/>
      <c r="P7" s="147"/>
    </row>
    <row r="8" spans="1:16" ht="13.5" customHeight="1" thickBot="1">
      <c r="A8" s="127" t="s">
        <v>37</v>
      </c>
      <c r="B8" s="127" t="s">
        <v>36</v>
      </c>
      <c r="C8" s="130" t="s">
        <v>45</v>
      </c>
      <c r="D8" s="131"/>
      <c r="E8" s="131"/>
      <c r="F8" s="132"/>
      <c r="G8" s="133" t="s">
        <v>89</v>
      </c>
      <c r="H8" s="106"/>
      <c r="J8" s="4"/>
      <c r="K8" s="145"/>
      <c r="L8" s="145"/>
      <c r="M8" s="145"/>
      <c r="N8" s="145"/>
      <c r="O8" s="18"/>
      <c r="P8" s="147"/>
    </row>
    <row r="9" spans="1:16" ht="13.5" customHeight="1" thickBot="1">
      <c r="A9" s="128"/>
      <c r="B9" s="128"/>
      <c r="C9" s="21" t="s">
        <v>41</v>
      </c>
      <c r="D9" s="20" t="s">
        <v>42</v>
      </c>
      <c r="E9" s="191"/>
      <c r="F9" s="191"/>
      <c r="G9" s="134"/>
      <c r="H9" s="106"/>
      <c r="J9" s="4"/>
      <c r="K9" s="145"/>
      <c r="L9" s="145"/>
      <c r="M9" s="145"/>
      <c r="N9" s="145"/>
      <c r="O9" s="18"/>
      <c r="P9" s="147"/>
    </row>
    <row r="10" spans="1:16" ht="39" customHeight="1" thickBot="1">
      <c r="A10" s="129"/>
      <c r="B10" s="129"/>
      <c r="C10" s="43" t="s">
        <v>87</v>
      </c>
      <c r="D10" s="44" t="s">
        <v>47</v>
      </c>
      <c r="E10" s="192"/>
      <c r="F10" s="192"/>
      <c r="G10" s="135"/>
      <c r="H10" s="106"/>
      <c r="J10" s="4"/>
      <c r="K10" s="146"/>
      <c r="L10" s="146"/>
      <c r="M10" s="146"/>
      <c r="N10" s="146"/>
      <c r="O10" s="32"/>
      <c r="P10" s="148"/>
    </row>
    <row r="11" spans="1:16" ht="25.5">
      <c r="A11" s="8">
        <v>1</v>
      </c>
      <c r="B11" s="9" t="s">
        <v>147</v>
      </c>
      <c r="C11" s="19"/>
      <c r="D11" s="19"/>
      <c r="E11" s="118">
        <f>D11-0.00001</f>
        <v>-1.0000000000000001E-5</v>
      </c>
      <c r="F11" s="118">
        <f>E11-0.00001</f>
        <v>-2.0000000000000002E-5</v>
      </c>
      <c r="G11" s="10">
        <f t="shared" ref="G11:G23" si="0">SUM(C11:D11)</f>
        <v>0</v>
      </c>
      <c r="H11" s="107"/>
      <c r="I11" s="116" t="str">
        <f t="shared" ref="I11:I23" si="1">IF(C11&lt;&gt;0,AND(D11&lt;C11,E11&lt;D11,F11&lt;E11),"")</f>
        <v/>
      </c>
      <c r="J11" s="4"/>
      <c r="K11" s="33" t="str">
        <f>IF(C11&lt;&gt;0,"Preço OK Coluna (A) Faixa 1","Lançar Preço Coluna (A) Faixa 1")</f>
        <v>Lançar Preço Coluna (A) Faixa 1</v>
      </c>
      <c r="L11" s="33" t="str">
        <f>IF(D11&lt;&gt;0,"Preço OK Coluna (B) Faixa 1","Lançar Preço Coluna (B) Faixa 1")</f>
        <v>Lançar Preço Coluna (B) Faixa 1</v>
      </c>
      <c r="M11" s="33" t="str">
        <f>IF(E11&lt;&gt;0,"Preço OK Coluna (C) Faixa 1","Lançar Preço Coluna (C) Faixa 1")</f>
        <v>Preço OK Coluna (C) Faixa 1</v>
      </c>
      <c r="N11" s="33" t="str">
        <f>IF(F11&lt;&gt;0,"Preço OK Coluna (D) Faixa 1","Lançar Preço Coluna (D) Faixa 1")</f>
        <v>Preço OK Coluna (D) Faixa 1</v>
      </c>
      <c r="O11" s="35"/>
      <c r="P11" s="31" t="str">
        <f>IF(F11&lt;&gt;"",IF(I11=TRUE,"Preços OK na Faixa 1","ERRO Preços na Faixa 1"),"Lançar Preços na Faixa 1")</f>
        <v>ERRO Preços na Faixa 1</v>
      </c>
    </row>
    <row r="12" spans="1:16" ht="25.5">
      <c r="A12" s="11">
        <v>2</v>
      </c>
      <c r="B12" s="12" t="s">
        <v>148</v>
      </c>
      <c r="C12" s="19"/>
      <c r="D12" s="19"/>
      <c r="E12" s="118">
        <f t="shared" ref="E12:F12" si="2">D12-0.00001</f>
        <v>-1.0000000000000001E-5</v>
      </c>
      <c r="F12" s="118">
        <f t="shared" si="2"/>
        <v>-2.0000000000000002E-5</v>
      </c>
      <c r="G12" s="10">
        <f t="shared" si="0"/>
        <v>0</v>
      </c>
      <c r="H12" s="107"/>
      <c r="I12" s="116" t="str">
        <f t="shared" si="1"/>
        <v/>
      </c>
      <c r="J12" s="4"/>
      <c r="K12" s="33" t="str">
        <f>IF(C12&lt;&gt;0,IF(AND(C12&lt;C11),"Preço Ok Coluna (A) Faixa 2","ERRO Preço Coluna (A) Faixa 2"),"Lançar Preço Coluna (A) Faixa 2")</f>
        <v>Lançar Preço Coluna (A) Faixa 2</v>
      </c>
      <c r="L12" s="33" t="str">
        <f>IF(D12&lt;&gt;0,IF(AND(D12&lt;D11),"Preço Ok Coluna (B) Faixa 2","ERRO Preço Coluna (B) Faixa 2"),"Lançar Preço Coluna (B) Faixa 2")</f>
        <v>Lançar Preço Coluna (B) Faixa 2</v>
      </c>
      <c r="M12" s="33" t="str">
        <f>IF(E12&lt;&gt;0,IF(AND(E12&lt;E11),"Preço Ok Coluna (C) Faixa 2","ERRO Preço Coluna (C) Faixa 2"),"Lançar Preço Coluna (C) Faixa 2")</f>
        <v>ERRO Preço Coluna (C) Faixa 2</v>
      </c>
      <c r="N12" s="33" t="str">
        <f>IF(F12&lt;&gt;0,IF(AND(F12&lt;F11),"Preço Ok Coluna (D) Faixa 2","ERRO Preço Coluna (D) Faixa 2"),"Lançar Preço Coluna (D) Faixa 2")</f>
        <v>ERRO Preço Coluna (D) Faixa 2</v>
      </c>
      <c r="O12" s="35"/>
      <c r="P12" s="31" t="str">
        <f>IF(F12&lt;&gt;"",IF(I12=TRUE,"Preços OK na Faixa 2","ERRO Preços na Faixa 2"),"Lançar Preços na Faixa 2")</f>
        <v>ERRO Preços na Faixa 2</v>
      </c>
    </row>
    <row r="13" spans="1:16" ht="25.5">
      <c r="A13" s="11">
        <v>3</v>
      </c>
      <c r="B13" s="12" t="s">
        <v>149</v>
      </c>
      <c r="C13" s="19"/>
      <c r="D13" s="19"/>
      <c r="E13" s="118">
        <f t="shared" ref="E13:F13" si="3">D13-0.00001</f>
        <v>-1.0000000000000001E-5</v>
      </c>
      <c r="F13" s="118">
        <f t="shared" si="3"/>
        <v>-2.0000000000000002E-5</v>
      </c>
      <c r="G13" s="10">
        <f t="shared" si="0"/>
        <v>0</v>
      </c>
      <c r="H13" s="107"/>
      <c r="I13" s="116" t="str">
        <f t="shared" si="1"/>
        <v/>
      </c>
      <c r="J13" s="4"/>
      <c r="K13" s="33" t="str">
        <f>IF(C13&lt;&gt;0,IF(AND(C13&lt;C12),"Preço Ok Coluna (A) Faixa 3","ERRO Preço Coluna (A) Faixa 3"),"Lançar Preço Coluna (A) Faixa 3")</f>
        <v>Lançar Preço Coluna (A) Faixa 3</v>
      </c>
      <c r="L13" s="33" t="str">
        <f>IF(D13&lt;&gt;0,IF(AND(D13&lt;D12),"Preço Ok Coluna (B) Faixa 3","ERRO Preço Coluna (B) Faixa 3"),"Lançar Preço Coluna (B) Faixa 3")</f>
        <v>Lançar Preço Coluna (B) Faixa 3</v>
      </c>
      <c r="M13" s="33" t="str">
        <f>IF(E13&lt;&gt;0,IF(AND(E13&lt;E12),"Preço Ok Coluna (C) Faixa 3","ERRO Preço Coluna (C) Faixa 3"),"Lançar Preço Coluna (C) Faixa3")</f>
        <v>ERRO Preço Coluna (C) Faixa 3</v>
      </c>
      <c r="N13" s="33" t="str">
        <f>IF(F13&lt;&gt;0,IF(AND(F13&lt;F12),"Preço Ok Coluna (D) Faixa 3","ERRO Preço Coluna (D) Faixa 3"),"Lançar Preço Coluna (D) Faixa 3")</f>
        <v>ERRO Preço Coluna (D) Faixa 3</v>
      </c>
      <c r="O13" s="35"/>
      <c r="P13" s="31" t="str">
        <f>IF(F13&lt;&gt;"",IF(I13=TRUE,"Preços OK na Faixa 3","ERRO Preços na Faixa 3"),"Lançar Preços na Faixa 3")</f>
        <v>ERRO Preços na Faixa 3</v>
      </c>
    </row>
    <row r="14" spans="1:16" ht="25.5">
      <c r="A14" s="11">
        <v>4</v>
      </c>
      <c r="B14" s="12" t="s">
        <v>150</v>
      </c>
      <c r="C14" s="19"/>
      <c r="D14" s="19"/>
      <c r="E14" s="118">
        <f t="shared" ref="E14:F14" si="4">D14-0.00001</f>
        <v>-1.0000000000000001E-5</v>
      </c>
      <c r="F14" s="118">
        <f t="shared" si="4"/>
        <v>-2.0000000000000002E-5</v>
      </c>
      <c r="G14" s="10">
        <f t="shared" si="0"/>
        <v>0</v>
      </c>
      <c r="H14" s="107"/>
      <c r="I14" s="116" t="str">
        <f t="shared" si="1"/>
        <v/>
      </c>
      <c r="J14" s="4"/>
      <c r="K14" s="33" t="str">
        <f>IF(C14&lt;&gt;0,IF(AND(C14&lt;C13),"Preço Ok Coluna (A) Faixa 4","ERRO Preço Coluna (A) Faixa 4"),"Lançar Preço Coluna (A) Faixa 4")</f>
        <v>Lançar Preço Coluna (A) Faixa 4</v>
      </c>
      <c r="L14" s="33" t="str">
        <f>IF(D14&lt;&gt;0,IF(AND(D14&lt;D13),"Preço Ok Coluna (B) Faixa 4","ERRO Preço Coluna (B) Faixa 4"),"Lançar Preço Coluna (B) Faixa 4")</f>
        <v>Lançar Preço Coluna (B) Faixa 4</v>
      </c>
      <c r="M14" s="33" t="str">
        <f>IF(E14&lt;&gt;0,IF(AND(E14&lt;E13),"Preço Ok Coluna (C) Faixa 4","ERRO Preço Coluna (C) Faixa 4"),"Lançar Preço Coluna (C) Faixa 4")</f>
        <v>ERRO Preço Coluna (C) Faixa 4</v>
      </c>
      <c r="N14" s="33" t="str">
        <f>IF(F14&lt;&gt;0,IF(AND(F14&lt;F13),"Preço Ok Coluna (D) Faixa 4","ERRO Preço Coluna (D) Faixa 4"),"Lançar Preço Coluna (D) Faixa 4")</f>
        <v>ERRO Preço Coluna (D) Faixa 4</v>
      </c>
      <c r="O14" s="35"/>
      <c r="P14" s="31" t="str">
        <f>IF(F14&lt;&gt;"",IF(I14=TRUE,"Preços OK na Faixa 4","ERRO Preços na Faixa 4"),"Lançar Preços na Faixa 4")</f>
        <v>ERRO Preços na Faixa 4</v>
      </c>
    </row>
    <row r="15" spans="1:16" ht="25.5">
      <c r="A15" s="14">
        <v>5</v>
      </c>
      <c r="B15" s="15" t="s">
        <v>151</v>
      </c>
      <c r="C15" s="19"/>
      <c r="D15" s="19"/>
      <c r="E15" s="118">
        <f t="shared" ref="E15:F15" si="5">D15-0.00001</f>
        <v>-1.0000000000000001E-5</v>
      </c>
      <c r="F15" s="118">
        <f t="shared" si="5"/>
        <v>-2.0000000000000002E-5</v>
      </c>
      <c r="G15" s="10">
        <f t="shared" si="0"/>
        <v>0</v>
      </c>
      <c r="H15" s="107"/>
      <c r="I15" s="116" t="str">
        <f t="shared" si="1"/>
        <v/>
      </c>
      <c r="J15" s="18"/>
      <c r="K15" s="33" t="str">
        <f>IF(C15&lt;&gt;0,IF(AND(C15&lt;C14),"Preço Ok Coluna (A) Faixa 5","ERRO Preço Coluna (A) Faixa 5"),"Lançar Preço Coluna (A) Faixa 5")</f>
        <v>Lançar Preço Coluna (A) Faixa 5</v>
      </c>
      <c r="L15" s="33" t="str">
        <f>IF(D15&lt;&gt;0,IF(AND(D15&lt;D14),"Preço Ok Coluna (B) Faixa 5","ERRO Preço Coluna (B) Faixa 5"),"Lançar Preço Coluna (B) Faixa 5")</f>
        <v>Lançar Preço Coluna (B) Faixa 5</v>
      </c>
      <c r="M15" s="33" t="str">
        <f>IF(E15&lt;&gt;0,IF(AND(E15&lt;E14),"Preço Ok Coluna (C) Faixa 5","ERRO Preço Coluna (C) Faixa 5"),"Lançar Preço Coluna (C) Faixa 5")</f>
        <v>ERRO Preço Coluna (C) Faixa 5</v>
      </c>
      <c r="N15" s="33" t="str">
        <f>IF(F15&lt;&gt;0,IF(AND(F15&lt;F14),"Preço Ok Coluna (D) Faixa 5","ERRO Preço Coluna (D) Faixa 5"),"Lançar Preço Coluna (D) Faixa 5")</f>
        <v>ERRO Preço Coluna (D) Faixa 5</v>
      </c>
      <c r="O15" s="35"/>
      <c r="P15" s="31" t="str">
        <f>IF(F15&lt;&gt;"",IF(I15=TRUE,"Preços OK na Faixa 5","ERRO Preços na Faixa 5"),"Lançar Preços na Faixa 5")</f>
        <v>ERRO Preços na Faixa 5</v>
      </c>
    </row>
    <row r="16" spans="1:16" ht="25.5">
      <c r="A16" s="11">
        <v>6</v>
      </c>
      <c r="B16" s="12" t="s">
        <v>152</v>
      </c>
      <c r="C16" s="19"/>
      <c r="D16" s="19"/>
      <c r="E16" s="118">
        <f t="shared" ref="E16:F16" si="6">D16-0.00001</f>
        <v>-1.0000000000000001E-5</v>
      </c>
      <c r="F16" s="118">
        <f t="shared" si="6"/>
        <v>-2.0000000000000002E-5</v>
      </c>
      <c r="G16" s="10">
        <f t="shared" si="0"/>
        <v>0</v>
      </c>
      <c r="H16" s="107"/>
      <c r="I16" s="116" t="str">
        <f t="shared" si="1"/>
        <v/>
      </c>
      <c r="J16" s="4"/>
      <c r="K16" s="33" t="str">
        <f>IF(C16&lt;&gt;0,IF(AND(C16&lt;C15),"Preço Ok Coluna (A) Faixa 6","ERRO Preço Coluna (A) Faixa 6"),"Lançar Preço Coluna (A) Faixa 6")</f>
        <v>Lançar Preço Coluna (A) Faixa 6</v>
      </c>
      <c r="L16" s="33" t="str">
        <f>IF(D16&lt;&gt;0,IF(AND(D16&lt;D15),"Preço Ok Coluna (B) Faixa 6","ERRO Preço Coluna (B) Faixa 6"),"Lançar Preço Coluna (B) Faixa 6")</f>
        <v>Lançar Preço Coluna (B) Faixa 6</v>
      </c>
      <c r="M16" s="33" t="str">
        <f>IF(E16&lt;&gt;0,IF(AND(E16&lt;E15),"Preço Ok Coluna (C) Faixa 6","ERRO Preço Coluna (C) Faixa 6"),"Lançar Preço Coluna (C) Faixa 6")</f>
        <v>ERRO Preço Coluna (C) Faixa 6</v>
      </c>
      <c r="N16" s="33" t="str">
        <f>IF(F16&lt;&gt;0,IF(AND(F16&lt;F15),"Preço Ok Coluna (D) Faixa 6","ERRO Preço Coluna (D) Faixa 6"),"Lançar Preço Coluna (D) Faixa 6")</f>
        <v>ERRO Preço Coluna (D) Faixa 6</v>
      </c>
      <c r="O16" s="35"/>
      <c r="P16" s="31" t="str">
        <f>IF(F16&lt;&gt;"",IF(I16=TRUE,"Preços OK na Faixa 6","ERRO Preços na Faixa 6"),"Lançar Preços na Faixa 6")</f>
        <v>ERRO Preços na Faixa 6</v>
      </c>
    </row>
    <row r="17" spans="1:16" ht="25.5">
      <c r="A17" s="94">
        <v>7</v>
      </c>
      <c r="B17" s="95" t="s">
        <v>153</v>
      </c>
      <c r="C17" s="19"/>
      <c r="D17" s="19"/>
      <c r="E17" s="118">
        <f t="shared" ref="E17:F17" si="7">D17-0.00001</f>
        <v>-1.0000000000000001E-5</v>
      </c>
      <c r="F17" s="118">
        <f t="shared" si="7"/>
        <v>-2.0000000000000002E-5</v>
      </c>
      <c r="G17" s="10">
        <f t="shared" si="0"/>
        <v>0</v>
      </c>
      <c r="H17" s="107"/>
      <c r="I17" s="116" t="str">
        <f t="shared" si="1"/>
        <v/>
      </c>
      <c r="J17" s="4"/>
      <c r="K17" s="33" t="str">
        <f>IF(C17&lt;&gt;0,IF(AND(C17&lt;C16),"Preço Ok Coluna (A) Faixa 7","ERRO Preço Coluna (A) Faixa 7"),"Lançar Preço Coluna (A) Faixa 7")</f>
        <v>Lançar Preço Coluna (A) Faixa 7</v>
      </c>
      <c r="L17" s="33" t="str">
        <f>IF(D17&lt;&gt;0,IF(AND(D17&lt;D16),"Preço Ok Coluna (B) Faixa 7","ERRO Preço Coluna (B) Faixa 7"),"Lançar Preço Coluna (B) Faixa 7")</f>
        <v>Lançar Preço Coluna (B) Faixa 7</v>
      </c>
      <c r="M17" s="33" t="str">
        <f>IF(E17&lt;&gt;0,IF(AND(E17&lt;E16),"Preço Ok Coluna (C) Faixa 7","ERRO Preço Coluna (C) Faixa 7"),"Lançar Preço Coluna (C) Faixa 7")</f>
        <v>ERRO Preço Coluna (C) Faixa 7</v>
      </c>
      <c r="N17" s="33" t="str">
        <f>IF(F17&lt;&gt;0,IF(AND(F17&lt;F16),"Preço Ok Coluna (D) Faixa 7","ERRO Preço Coluna (D) Faixa 7"),"Lançar Preço Coluna (D) Faixa 7")</f>
        <v>ERRO Preço Coluna (D) Faixa 7</v>
      </c>
      <c r="O17" s="35"/>
      <c r="P17" s="31" t="str">
        <f>IF(F17&lt;&gt;"",IF(I17=TRUE,"Preços OK na Faixa 7","ERRO Preços na Faixa 7"),"Lançar Preços na Faixa 7")</f>
        <v>ERRO Preços na Faixa 7</v>
      </c>
    </row>
    <row r="18" spans="1:16" ht="25.5">
      <c r="A18" s="11">
        <v>8</v>
      </c>
      <c r="B18" s="12" t="s">
        <v>154</v>
      </c>
      <c r="C18" s="19"/>
      <c r="D18" s="19"/>
      <c r="E18" s="118">
        <f t="shared" ref="E18:F18" si="8">D18-0.00001</f>
        <v>-1.0000000000000001E-5</v>
      </c>
      <c r="F18" s="118">
        <f t="shared" si="8"/>
        <v>-2.0000000000000002E-5</v>
      </c>
      <c r="G18" s="10">
        <f t="shared" si="0"/>
        <v>0</v>
      </c>
      <c r="H18" s="107"/>
      <c r="I18" s="116" t="str">
        <f t="shared" si="1"/>
        <v/>
      </c>
      <c r="J18" s="4"/>
      <c r="K18" s="33" t="str">
        <f>IF(C18&lt;&gt;0,IF(AND(C18&lt;C17),"Preço Ok Coluna (A) Faixa 8","ERRO Preço Coluna (A) Faixa 8"),"Lançar Preço Coluna (A) Faixa 8")</f>
        <v>Lançar Preço Coluna (A) Faixa 8</v>
      </c>
      <c r="L18" s="33" t="str">
        <f>IF(D18&lt;&gt;0,IF(AND(D18&lt;D17),"Preço Ok Coluna (B) Faixa 8","ERRO Preço Coluna (B) Faixa 8"),"Lançar Preço Coluna (B) Faixa 8")</f>
        <v>Lançar Preço Coluna (B) Faixa 8</v>
      </c>
      <c r="M18" s="33" t="str">
        <f>IF(E18&lt;&gt;0,IF(AND(E18&lt;E17),"Preço Ok Coluna (C) Faixa 8","ERRO Preço Coluna (C) Faixa 8"),"Lançar Preço Coluna (C) Faixa 8")</f>
        <v>ERRO Preço Coluna (C) Faixa 8</v>
      </c>
      <c r="N18" s="33" t="str">
        <f>IF(F18&lt;&gt;0,IF(AND(F18&lt;F17),"Preço Ok Coluna (D) Faixa 8","ERRO Preço Coluna (D) Faixa 8"),"Lançar Preço Coluna (D) Faixa 8")</f>
        <v>ERRO Preço Coluna (D) Faixa 8</v>
      </c>
      <c r="O18" s="35"/>
      <c r="P18" s="31" t="str">
        <f>IF(F18&lt;&gt;"",IF(I18=TRUE,"Preços OK na Faixa 8","ERRO Preços na Faixa 8"),"Lançar Preços na Faixa 8")</f>
        <v>ERRO Preços na Faixa 8</v>
      </c>
    </row>
    <row r="19" spans="1:16" ht="25.5">
      <c r="A19" s="11">
        <v>9</v>
      </c>
      <c r="B19" s="12" t="s">
        <v>155</v>
      </c>
      <c r="C19" s="19"/>
      <c r="D19" s="19"/>
      <c r="E19" s="118">
        <f t="shared" ref="E19:F19" si="9">D19-0.00001</f>
        <v>-1.0000000000000001E-5</v>
      </c>
      <c r="F19" s="118">
        <f t="shared" si="9"/>
        <v>-2.0000000000000002E-5</v>
      </c>
      <c r="G19" s="10">
        <f t="shared" si="0"/>
        <v>0</v>
      </c>
      <c r="H19" s="107"/>
      <c r="I19" s="116" t="str">
        <f t="shared" si="1"/>
        <v/>
      </c>
      <c r="J19" s="4"/>
      <c r="K19" s="33" t="str">
        <f>IF(C19&lt;&gt;0,IF(AND(C19&lt;C18),"Preço Ok Coluna (A) Faixa 9","ERRO Preço Coluna (A) Faixa 9"),"Lançar Preço Coluna (A) Faixa 9")</f>
        <v>Lançar Preço Coluna (A) Faixa 9</v>
      </c>
      <c r="L19" s="33" t="str">
        <f>IF(D19&lt;&gt;0,IF(AND(D19&lt;D18),"Preço Ok Coluna (B) Faixa 9","ERRO Preço Coluna (B) Faixa 9"),"Lançar Preço Coluna (B) Faixa 9")</f>
        <v>Lançar Preço Coluna (B) Faixa 9</v>
      </c>
      <c r="M19" s="33" t="str">
        <f>IF(E19&lt;&gt;0,IF(AND(E19&lt;E18),"Preço Ok Coluna (C) Faixa 9","ERRO Preço Coluna (C) Faixa 9"),"Lançar Preço Coluna (C) Faixa 9")</f>
        <v>ERRO Preço Coluna (C) Faixa 9</v>
      </c>
      <c r="N19" s="33" t="str">
        <f>IF(F19&lt;&gt;0,IF(AND(F19&lt;F18),"Preço Ok Coluna (D) Faixa 9","ERRO Preço Coluna (D) Faixa 9"),"Lançar Preço Coluna (D) Faixa 9")</f>
        <v>ERRO Preço Coluna (D) Faixa 9</v>
      </c>
      <c r="O19" s="35"/>
      <c r="P19" s="31" t="str">
        <f>IF(F19&lt;&gt;"",IF(I19=TRUE,"Preços OK na Faixa 9","ERRO Preços na Faixa 9"),"Lançar Preços na Faixa 9")</f>
        <v>ERRO Preços na Faixa 9</v>
      </c>
    </row>
    <row r="20" spans="1:16" ht="25.5">
      <c r="A20" s="11">
        <v>10</v>
      </c>
      <c r="B20" s="12" t="s">
        <v>156</v>
      </c>
      <c r="C20" s="19"/>
      <c r="D20" s="19"/>
      <c r="E20" s="118">
        <f t="shared" ref="E20:F20" si="10">D20-0.00001</f>
        <v>-1.0000000000000001E-5</v>
      </c>
      <c r="F20" s="118">
        <f t="shared" si="10"/>
        <v>-2.0000000000000002E-5</v>
      </c>
      <c r="G20" s="10">
        <f t="shared" si="0"/>
        <v>0</v>
      </c>
      <c r="H20" s="107"/>
      <c r="I20" s="116" t="str">
        <f t="shared" si="1"/>
        <v/>
      </c>
      <c r="J20" s="4"/>
      <c r="K20" s="33" t="str">
        <f>IF(C20&lt;&gt;0,IF(AND(C20&lt;C19),"Preço Ok Coluna (A) Faixa 10","ERRO Preço Coluna (A) Faixa 10"),"Lançar Preço Coluna (A) Faixa 10")</f>
        <v>Lançar Preço Coluna (A) Faixa 10</v>
      </c>
      <c r="L20" s="33" t="str">
        <f>IF(D20&lt;&gt;0,IF(AND(D20&lt;D19),"Preço Ok Coluna (B) Faixa 10","ERRO Preço Coluna (B) Faixa 10"),"Lançar Preço Coluna (B) Faixa 10")</f>
        <v>Lançar Preço Coluna (B) Faixa 10</v>
      </c>
      <c r="M20" s="33" t="str">
        <f>IF(E20&lt;&gt;0,IF(AND(E20&lt;E19),"Preço Ok Coluna (C) Faixa 10","ERRO Preço Coluna (C) Faixa 10"),"Lançar Preço Coluna (C) Faixa 10")</f>
        <v>ERRO Preço Coluna (C) Faixa 10</v>
      </c>
      <c r="N20" s="33" t="str">
        <f>IF(F20&lt;&gt;0,IF(AND(F20&lt;F19),"Preço Ok Coluna (D) Faixa 10","ERRO Preço Coluna (D) Faixa 10"),"Lançar Preço Coluna (D) Faixa 10")</f>
        <v>ERRO Preço Coluna (D) Faixa 10</v>
      </c>
      <c r="O20" s="35"/>
      <c r="P20" s="31" t="str">
        <f>IF(F20&lt;&gt;"",IF(I20=TRUE,"Preços OK na Faixa 10","ERRO Preços na Faixa 10"),"Lançar Preços na Faixa 10")</f>
        <v>ERRO Preços na Faixa 10</v>
      </c>
    </row>
    <row r="21" spans="1:16" ht="25.5">
      <c r="A21" s="11">
        <v>11</v>
      </c>
      <c r="B21" s="12" t="s">
        <v>157</v>
      </c>
      <c r="C21" s="19"/>
      <c r="D21" s="19"/>
      <c r="E21" s="118">
        <f t="shared" ref="E21:F21" si="11">D21-0.00001</f>
        <v>-1.0000000000000001E-5</v>
      </c>
      <c r="F21" s="118">
        <f t="shared" si="11"/>
        <v>-2.0000000000000002E-5</v>
      </c>
      <c r="G21" s="10">
        <f t="shared" si="0"/>
        <v>0</v>
      </c>
      <c r="H21" s="107"/>
      <c r="I21" s="116" t="str">
        <f t="shared" si="1"/>
        <v/>
      </c>
      <c r="J21" s="4"/>
      <c r="K21" s="33" t="str">
        <f>IF(C21&lt;&gt;0,IF(AND(C21&lt;C20),"Preço Ok Coluna (A) Faixa 11","ERRO Preço Coluna (A) Faixa 11"),"Lançar Preço Coluna (A) Faixa 11")</f>
        <v>Lançar Preço Coluna (A) Faixa 11</v>
      </c>
      <c r="L21" s="33" t="str">
        <f>IF(D21&lt;&gt;0,IF(AND(D21&lt;D20),"Preço Ok Coluna (B) Faixa 11","ERRO Preço Coluna (B) Faixa 11"),"Lançar Preço Coluna (B) Faixa 11")</f>
        <v>Lançar Preço Coluna (B) Faixa 11</v>
      </c>
      <c r="M21" s="33" t="str">
        <f>IF(E21&lt;&gt;0,IF(AND(E21&lt;E20),"Preço Ok Coluna (C) Faixa 11","ERRO Preço Coluna (C) Faixa 11"),"Lançar Preço Coluna (C) Faixa 11")</f>
        <v>ERRO Preço Coluna (C) Faixa 11</v>
      </c>
      <c r="N21" s="33" t="str">
        <f>IF(F21&lt;&gt;0,IF(AND(F21&lt;F20),"Preço Ok Coluna (D) Faixa 11","ERRO Preço Coluna (D) Faixa 11"),"Lançar Preço Coluna (D) Faixa 11")</f>
        <v>ERRO Preço Coluna (D) Faixa 11</v>
      </c>
      <c r="O21" s="35"/>
      <c r="P21" s="31" t="str">
        <f>IF(F21&lt;&gt;"",IF(I21=TRUE,"Preços OK na Faixa 11","ERRO Preços na Faixa 11"),"Lançar Preços na Faixa 11")</f>
        <v>ERRO Preços na Faixa 11</v>
      </c>
    </row>
    <row r="22" spans="1:16" ht="25.5">
      <c r="A22" s="11">
        <v>12</v>
      </c>
      <c r="B22" s="12" t="s">
        <v>158</v>
      </c>
      <c r="C22" s="19"/>
      <c r="D22" s="19"/>
      <c r="E22" s="118">
        <f t="shared" ref="E22:F22" si="12">D22-0.00001</f>
        <v>-1.0000000000000001E-5</v>
      </c>
      <c r="F22" s="118">
        <f t="shared" si="12"/>
        <v>-2.0000000000000002E-5</v>
      </c>
      <c r="G22" s="10">
        <f t="shared" si="0"/>
        <v>0</v>
      </c>
      <c r="H22" s="107"/>
      <c r="I22" s="116" t="str">
        <f t="shared" si="1"/>
        <v/>
      </c>
      <c r="J22" s="4"/>
      <c r="K22" s="39" t="str">
        <f>IF(C22&lt;&gt;0,IF(AND(C22&lt;C21),"Preço Ok Coluna (A) Faixa 12","ERRO Preço Coluna (A) Faixa 12"),"Lançar Preço Coluna (A) Faixa 12")</f>
        <v>Lançar Preço Coluna (A) Faixa 12</v>
      </c>
      <c r="L22" s="39" t="str">
        <f>IF(D22&lt;&gt;0,IF(AND(D22&lt;D21),"Preço Ok Coluna (B) Faixa 12","ERRO Preço Coluna (B) Faixa 12"),"Lançar Preço Coluna (B) Faixa 12")</f>
        <v>Lançar Preço Coluna (B) Faixa 12</v>
      </c>
      <c r="M22" s="39" t="str">
        <f>IF(E22&lt;&gt;0,IF(AND(E22&lt;E21),"Preço Ok Coluna (C) Faixa 12","ERRO Preço Coluna (C) Faixa 12"),"Lançar Preço Coluna (C) Faixa 12")</f>
        <v>ERRO Preço Coluna (C) Faixa 12</v>
      </c>
      <c r="N22" s="39" t="str">
        <f>IF(F22&lt;&gt;0,IF(AND(F22&lt;F21),"Preço Ok Coluna (D) Faixa 12","ERRO Preço Coluna (D) Faixa 12"),"Lançar Preço Coluna (D) Faixa 12")</f>
        <v>ERRO Preço Coluna (D) Faixa 12</v>
      </c>
      <c r="O22" s="35"/>
      <c r="P22" s="36" t="str">
        <f>IF(F22&lt;&gt;"",IF(I22=TRUE,"Preços OK na Faixa 12","ERRO Preços na Faixa 12"),"Lançar Preços na Faixa 12")</f>
        <v>ERRO Preços na Faixa 12</v>
      </c>
    </row>
    <row r="23" spans="1:16" ht="26.25" thickBot="1">
      <c r="A23" s="46">
        <v>13</v>
      </c>
      <c r="B23" s="81" t="s">
        <v>159</v>
      </c>
      <c r="C23" s="48"/>
      <c r="D23" s="48"/>
      <c r="E23" s="118">
        <f t="shared" ref="E23:F23" si="13">D23-0.00001</f>
        <v>-1.0000000000000001E-5</v>
      </c>
      <c r="F23" s="118">
        <f t="shared" si="13"/>
        <v>-2.0000000000000002E-5</v>
      </c>
      <c r="G23" s="49">
        <f t="shared" si="0"/>
        <v>0</v>
      </c>
      <c r="H23" s="107">
        <f>SUM(G11:G23)</f>
        <v>0</v>
      </c>
      <c r="I23" s="116" t="str">
        <f t="shared" si="1"/>
        <v/>
      </c>
      <c r="J23" s="4"/>
      <c r="K23" s="33" t="str">
        <f>IF(C23&lt;&gt;0,IF(AND(C23&lt;C22),"Preço Ok Coluna (A) Faixa 13","ERRO Preço Coluna (A) Faixa 13"),"Lançar Preço Coluna (A) Faixa 13")</f>
        <v>Lançar Preço Coluna (A) Faixa 13</v>
      </c>
      <c r="L23" s="33" t="str">
        <f>IF(D23&lt;&gt;0,IF(AND(D23&lt;D22),"Preço Ok Coluna (B) Faixa 12","ERRO Preço Coluna (B) Faixa 12"),"Lançar Preço Coluna (B) Faixa 12")</f>
        <v>Lançar Preço Coluna (B) Faixa 12</v>
      </c>
      <c r="M23" s="33" t="str">
        <f>IF(E23&lt;&gt;0,IF(AND(E23&lt;E22),"Preço Ok Coluna (C) Faixa 12","ERRO Preço Coluna (C) Faixa 12"),"Lançar Preço Coluna (C) Faixa 12")</f>
        <v>ERRO Preço Coluna (C) Faixa 12</v>
      </c>
      <c r="N23" s="33" t="str">
        <f>IF(F23&lt;&gt;0,IF(AND(F23&lt;F22),"Preço Ok Coluna (D) Faixa 12","ERRO Preço Coluna (D) Faixa 12"),"Lançar Preço Coluna (D) Faixa 12")</f>
        <v>ERRO Preço Coluna (D) Faixa 12</v>
      </c>
      <c r="O23" s="33"/>
      <c r="P23" s="31" t="str">
        <f>IF(F23&lt;&gt;"",IF(I23=TRUE,"Preços OK na Faixa 13","ERRO Preços na Faixa 13"),"Lançar Preços na Faixa 13")</f>
        <v>ERRO Preços na Faixa 13</v>
      </c>
    </row>
    <row r="24" spans="1:16" ht="21.75" customHeight="1" thickBot="1">
      <c r="A24" s="6"/>
      <c r="B24" s="4"/>
      <c r="C24" s="4"/>
      <c r="D24" s="4"/>
      <c r="E24" s="4"/>
      <c r="F24" s="4"/>
      <c r="G24" s="4"/>
      <c r="H24" s="109"/>
      <c r="J24" s="4"/>
      <c r="K24" s="35"/>
      <c r="L24" s="35"/>
      <c r="M24" s="35"/>
      <c r="N24" s="35"/>
      <c r="O24" s="35"/>
      <c r="P24" s="42"/>
    </row>
    <row r="25" spans="1:16" s="63" customFormat="1" ht="30.75" customHeight="1" thickBot="1">
      <c r="A25" s="120" t="s">
        <v>128</v>
      </c>
      <c r="B25" s="121"/>
      <c r="C25" s="121"/>
      <c r="D25" s="121"/>
      <c r="E25" s="122"/>
      <c r="F25" s="122"/>
      <c r="G25" s="123"/>
      <c r="H25" s="104"/>
      <c r="I25" s="117"/>
      <c r="J25" s="60"/>
      <c r="K25" s="145" t="s">
        <v>50</v>
      </c>
      <c r="L25" s="145"/>
      <c r="M25" s="145"/>
      <c r="N25" s="145"/>
      <c r="O25" s="61"/>
      <c r="P25" s="147" t="s">
        <v>51</v>
      </c>
    </row>
    <row r="26" spans="1:16" ht="69" customHeight="1" thickBot="1">
      <c r="A26" s="124" t="s">
        <v>248</v>
      </c>
      <c r="B26" s="125"/>
      <c r="C26" s="125"/>
      <c r="D26" s="125"/>
      <c r="E26" s="125"/>
      <c r="F26" s="125"/>
      <c r="G26" s="126"/>
      <c r="H26" s="105"/>
      <c r="J26" s="4"/>
      <c r="K26" s="145"/>
      <c r="L26" s="145"/>
      <c r="M26" s="145"/>
      <c r="N26" s="145"/>
      <c r="O26" s="18"/>
      <c r="P26" s="147"/>
    </row>
    <row r="27" spans="1:16" ht="13.5" customHeight="1" thickBot="1">
      <c r="A27" s="127" t="s">
        <v>37</v>
      </c>
      <c r="B27" s="127" t="s">
        <v>36</v>
      </c>
      <c r="C27" s="130" t="s">
        <v>45</v>
      </c>
      <c r="D27" s="131"/>
      <c r="E27" s="131"/>
      <c r="F27" s="132"/>
      <c r="G27" s="133" t="s">
        <v>89</v>
      </c>
      <c r="H27" s="106"/>
      <c r="J27" s="4"/>
      <c r="K27" s="145"/>
      <c r="L27" s="145"/>
      <c r="M27" s="145"/>
      <c r="N27" s="145"/>
      <c r="O27" s="18"/>
      <c r="P27" s="147"/>
    </row>
    <row r="28" spans="1:16" ht="13.5" customHeight="1" thickBot="1">
      <c r="A28" s="128"/>
      <c r="B28" s="128"/>
      <c r="C28" s="21" t="s">
        <v>41</v>
      </c>
      <c r="D28" s="20" t="s">
        <v>42</v>
      </c>
      <c r="E28" s="193"/>
      <c r="F28" s="193"/>
      <c r="G28" s="134"/>
      <c r="H28" s="106"/>
      <c r="J28" s="4"/>
      <c r="K28" s="145"/>
      <c r="L28" s="145"/>
      <c r="M28" s="145"/>
      <c r="N28" s="145"/>
      <c r="O28" s="18"/>
      <c r="P28" s="147"/>
    </row>
    <row r="29" spans="1:16" ht="39" customHeight="1" thickBot="1">
      <c r="A29" s="129"/>
      <c r="B29" s="129"/>
      <c r="C29" s="43" t="s">
        <v>87</v>
      </c>
      <c r="D29" s="44" t="s">
        <v>47</v>
      </c>
      <c r="E29" s="194"/>
      <c r="F29" s="194"/>
      <c r="G29" s="135"/>
      <c r="H29" s="106"/>
      <c r="J29" s="4"/>
      <c r="K29" s="146"/>
      <c r="L29" s="146"/>
      <c r="M29" s="146"/>
      <c r="N29" s="146"/>
      <c r="O29" s="32"/>
      <c r="P29" s="148"/>
    </row>
    <row r="30" spans="1:16" ht="25.5">
      <c r="A30" s="8">
        <v>1</v>
      </c>
      <c r="B30" s="9" t="s">
        <v>147</v>
      </c>
      <c r="C30" s="19"/>
      <c r="D30" s="19"/>
      <c r="E30" s="118">
        <f>D30-0.00001</f>
        <v>-1.0000000000000001E-5</v>
      </c>
      <c r="F30" s="118">
        <f>E30-0.00001</f>
        <v>-2.0000000000000002E-5</v>
      </c>
      <c r="G30" s="10">
        <f t="shared" ref="G30:G42" si="14">SUM(C30:D30)</f>
        <v>0</v>
      </c>
      <c r="H30" s="107"/>
      <c r="I30" s="116" t="str">
        <f t="shared" ref="I30:I42" si="15">IF(C30&lt;&gt;0,AND(D30&lt;C30,E30&lt;D30,F30&lt;E30),"")</f>
        <v/>
      </c>
      <c r="J30" s="4"/>
      <c r="K30" s="40" t="str">
        <f>IF(C30&lt;&gt;0,IF(AND(C30&lt;C11),"Preço Ok Coluna (A) Faixa 1","ERRO Preço Coluna (A) Faixa 1"),"Lançar Preço Coluna (A) Faixa 1")</f>
        <v>Lançar Preço Coluna (A) Faixa 1</v>
      </c>
      <c r="L30" s="40" t="str">
        <f>IF(D30&lt;&gt;0,IF(AND(D30&lt;D11),"Preço Ok Coluna (B) Faixa 1","ERRO Preço Coluna (B) Faixa 1"),"Lançar Preço Coluna (B) Faixa 1")</f>
        <v>Lançar Preço Coluna (B) Faixa 1</v>
      </c>
      <c r="M30" s="40" t="str">
        <f>IF(E30&lt;&gt;0,IF(AND(E30&lt;E11),"Preço Ok Coluna (C) Faixa 1","ERRO Preço Coluna (C) Faixa 1"),"Lançar Preço Coluna (C) Faixa 1")</f>
        <v>ERRO Preço Coluna (C) Faixa 1</v>
      </c>
      <c r="N30" s="40" t="str">
        <f>IF(F30&lt;&gt;0,IF(AND(F30&lt;F11),"Preço Ok Coluna (D) Faixa 1","ERRO Preço Coluna (D) Faixa 1"),"Lançar Preço Coluna (D) Faixa 1")</f>
        <v>ERRO Preço Coluna (D) Faixa 1</v>
      </c>
      <c r="O30" s="40"/>
      <c r="P30" s="31" t="str">
        <f>IF(F30&lt;&gt;"",IF(I30=TRUE,"Preços OK na Faixa 1","ERRO Preços na Faixa 1"),"Lançar Preços na Faixa 1")</f>
        <v>ERRO Preços na Faixa 1</v>
      </c>
    </row>
    <row r="31" spans="1:16" ht="25.5">
      <c r="A31" s="11">
        <v>2</v>
      </c>
      <c r="B31" s="12" t="s">
        <v>148</v>
      </c>
      <c r="C31" s="19"/>
      <c r="D31" s="19"/>
      <c r="E31" s="118">
        <f t="shared" ref="E31:F31" si="16">D31-0.00001</f>
        <v>-1.0000000000000001E-5</v>
      </c>
      <c r="F31" s="118">
        <f t="shared" si="16"/>
        <v>-2.0000000000000002E-5</v>
      </c>
      <c r="G31" s="10">
        <f t="shared" si="14"/>
        <v>0</v>
      </c>
      <c r="H31" s="107"/>
      <c r="I31" s="116" t="str">
        <f t="shared" si="15"/>
        <v/>
      </c>
      <c r="J31" s="4"/>
      <c r="K31" s="40" t="str">
        <f>IF(C31&lt;&gt;0,IF(AND(C31&lt;C12),"Preço Ok Coluna (A) Faixa 1","ERRO Preço Coluna (A) Faixa 1"),"Lançar Preço Coluna (A) Faixa 1")</f>
        <v>Lançar Preço Coluna (A) Faixa 1</v>
      </c>
      <c r="L31" s="40" t="str">
        <f>IF(D31&lt;&gt;0,IF(AND(D31&lt;D12),"Preço Ok Coluna (B) Faixa 1","ERRO Preço Coluna (B) Faixa 1"),"Lançar Preço Coluna (B) Faixa 1")</f>
        <v>Lançar Preço Coluna (B) Faixa 1</v>
      </c>
      <c r="M31" s="40" t="str">
        <f>IF(E31&lt;&gt;0,IF(AND(E31&lt;E12),"Preço Ok Coluna (C) Faixa 1","ERRO Preço Coluna (C) Faixa 1"),"Lançar Preço Coluna (C) Faixa 1")</f>
        <v>ERRO Preço Coluna (C) Faixa 1</v>
      </c>
      <c r="N31" s="40" t="str">
        <f>IF(F31&lt;&gt;0,IF(AND(F31&lt;F12),"Preço Ok Coluna (D) Faixa 1","ERRO Preço Coluna (D) Faixa 1"),"Lançar Preço Coluna (D) Faixa 1")</f>
        <v>ERRO Preço Coluna (D) Faixa 1</v>
      </c>
      <c r="O31" s="33"/>
      <c r="P31" s="31" t="str">
        <f>IF(F31&lt;&gt;"",IF(I31=TRUE,"Preços OK na Faixa 2","ERRO Preços na Faixa 2"),"Lançar Preços na Faixa 2")</f>
        <v>ERRO Preços na Faixa 2</v>
      </c>
    </row>
    <row r="32" spans="1:16" ht="25.5">
      <c r="A32" s="11">
        <v>3</v>
      </c>
      <c r="B32" s="12" t="s">
        <v>149</v>
      </c>
      <c r="C32" s="19"/>
      <c r="D32" s="19"/>
      <c r="E32" s="118">
        <f t="shared" ref="E32:F32" si="17">D32-0.00001</f>
        <v>-1.0000000000000001E-5</v>
      </c>
      <c r="F32" s="118">
        <f t="shared" si="17"/>
        <v>-2.0000000000000002E-5</v>
      </c>
      <c r="G32" s="10">
        <f t="shared" si="14"/>
        <v>0</v>
      </c>
      <c r="H32" s="107"/>
      <c r="I32" s="116" t="str">
        <f t="shared" si="15"/>
        <v/>
      </c>
      <c r="J32" s="4"/>
      <c r="K32" s="40" t="str">
        <f t="shared" ref="K32:K42" si="18">IF(C32&lt;&gt;0,IF(AND(C32&lt;C13),"Preço Ok Coluna (A) Faixa 1","ERRO Preço Coluna (A) Faixa 1"),"Lançar Preço Coluna (A) Faixa 1")</f>
        <v>Lançar Preço Coluna (A) Faixa 1</v>
      </c>
      <c r="L32" s="40" t="str">
        <f t="shared" ref="L32:L42" si="19">IF(D32&lt;&gt;0,IF(AND(D32&lt;D13),"Preço Ok Coluna (B) Faixa 1","ERRO Preço Coluna (B) Faixa 1"),"Lançar Preço Coluna (B) Faixa 1")</f>
        <v>Lançar Preço Coluna (B) Faixa 1</v>
      </c>
      <c r="M32" s="40" t="str">
        <f t="shared" ref="M32:M42" si="20">IF(E32&lt;&gt;0,IF(AND(E32&lt;E13),"Preço Ok Coluna (C) Faixa 1","ERRO Preço Coluna (C) Faixa 1"),"Lançar Preço Coluna (C) Faixa 1")</f>
        <v>ERRO Preço Coluna (C) Faixa 1</v>
      </c>
      <c r="N32" s="40" t="str">
        <f t="shared" ref="N32:N42" si="21">IF(F32&lt;&gt;0,IF(AND(F32&lt;F13),"Preço Ok Coluna (D) Faixa 1","ERRO Preço Coluna (D) Faixa 1"),"Lançar Preço Coluna (D) Faixa 1")</f>
        <v>ERRO Preço Coluna (D) Faixa 1</v>
      </c>
      <c r="O32" s="33"/>
      <c r="P32" s="31" t="str">
        <f>IF(F32&lt;&gt;"",IF(I32=TRUE,"Preços OK na Faixa 3","ERRO Preços na Faixa 3"),"Lançar Preços na Faixa 3")</f>
        <v>ERRO Preços na Faixa 3</v>
      </c>
    </row>
    <row r="33" spans="1:16" ht="25.5">
      <c r="A33" s="11">
        <v>4</v>
      </c>
      <c r="B33" s="12" t="s">
        <v>150</v>
      </c>
      <c r="C33" s="19"/>
      <c r="D33" s="19"/>
      <c r="E33" s="118">
        <f t="shared" ref="E33:F33" si="22">D33-0.00001</f>
        <v>-1.0000000000000001E-5</v>
      </c>
      <c r="F33" s="118">
        <f t="shared" si="22"/>
        <v>-2.0000000000000002E-5</v>
      </c>
      <c r="G33" s="10">
        <f t="shared" si="14"/>
        <v>0</v>
      </c>
      <c r="H33" s="107"/>
      <c r="I33" s="116" t="str">
        <f t="shared" si="15"/>
        <v/>
      </c>
      <c r="J33" s="4"/>
      <c r="K33" s="40" t="str">
        <f t="shared" si="18"/>
        <v>Lançar Preço Coluna (A) Faixa 1</v>
      </c>
      <c r="L33" s="40" t="str">
        <f t="shared" si="19"/>
        <v>Lançar Preço Coluna (B) Faixa 1</v>
      </c>
      <c r="M33" s="40" t="str">
        <f t="shared" si="20"/>
        <v>ERRO Preço Coluna (C) Faixa 1</v>
      </c>
      <c r="N33" s="40" t="str">
        <f t="shared" si="21"/>
        <v>ERRO Preço Coluna (D) Faixa 1</v>
      </c>
      <c r="O33" s="33"/>
      <c r="P33" s="31" t="str">
        <f>IF(F33&lt;&gt;"",IF(I33=TRUE,"Preços OK na Faixa 4","ERRO Preços na Faixa 4"),"Lançar Preços na Faixa 4")</f>
        <v>ERRO Preços na Faixa 4</v>
      </c>
    </row>
    <row r="34" spans="1:16" ht="25.5">
      <c r="A34" s="14">
        <v>5</v>
      </c>
      <c r="B34" s="15" t="s">
        <v>151</v>
      </c>
      <c r="C34" s="19"/>
      <c r="D34" s="19"/>
      <c r="E34" s="118">
        <f t="shared" ref="E34:F34" si="23">D34-0.00001</f>
        <v>-1.0000000000000001E-5</v>
      </c>
      <c r="F34" s="118">
        <f t="shared" si="23"/>
        <v>-2.0000000000000002E-5</v>
      </c>
      <c r="G34" s="10">
        <f t="shared" si="14"/>
        <v>0</v>
      </c>
      <c r="H34" s="107"/>
      <c r="I34" s="116" t="str">
        <f t="shared" si="15"/>
        <v/>
      </c>
      <c r="J34" s="18"/>
      <c r="K34" s="40" t="str">
        <f t="shared" si="18"/>
        <v>Lançar Preço Coluna (A) Faixa 1</v>
      </c>
      <c r="L34" s="40" t="str">
        <f t="shared" si="19"/>
        <v>Lançar Preço Coluna (B) Faixa 1</v>
      </c>
      <c r="M34" s="40" t="str">
        <f t="shared" si="20"/>
        <v>ERRO Preço Coluna (C) Faixa 1</v>
      </c>
      <c r="N34" s="40" t="str">
        <f t="shared" si="21"/>
        <v>ERRO Preço Coluna (D) Faixa 1</v>
      </c>
      <c r="O34" s="33"/>
      <c r="P34" s="31" t="str">
        <f>IF(F34&lt;&gt;"",IF(I34=TRUE,"Preços OK na Faixa 5","ERRO Preços na Faixa 5"),"Lançar Preços na Faixa 5")</f>
        <v>ERRO Preços na Faixa 5</v>
      </c>
    </row>
    <row r="35" spans="1:16" ht="25.5">
      <c r="A35" s="11">
        <v>6</v>
      </c>
      <c r="B35" s="12" t="s">
        <v>152</v>
      </c>
      <c r="C35" s="19"/>
      <c r="D35" s="19"/>
      <c r="E35" s="118">
        <f t="shared" ref="E35:F35" si="24">D35-0.00001</f>
        <v>-1.0000000000000001E-5</v>
      </c>
      <c r="F35" s="118">
        <f t="shared" si="24"/>
        <v>-2.0000000000000002E-5</v>
      </c>
      <c r="G35" s="10">
        <f t="shared" si="14"/>
        <v>0</v>
      </c>
      <c r="H35" s="107"/>
      <c r="I35" s="116" t="str">
        <f t="shared" si="15"/>
        <v/>
      </c>
      <c r="J35" s="4"/>
      <c r="K35" s="40" t="str">
        <f t="shared" si="18"/>
        <v>Lançar Preço Coluna (A) Faixa 1</v>
      </c>
      <c r="L35" s="40" t="str">
        <f t="shared" si="19"/>
        <v>Lançar Preço Coluna (B) Faixa 1</v>
      </c>
      <c r="M35" s="40" t="str">
        <f t="shared" si="20"/>
        <v>ERRO Preço Coluna (C) Faixa 1</v>
      </c>
      <c r="N35" s="40" t="str">
        <f t="shared" si="21"/>
        <v>ERRO Preço Coluna (D) Faixa 1</v>
      </c>
      <c r="O35" s="33"/>
      <c r="P35" s="31" t="str">
        <f>IF(F35&lt;&gt;"",IF(I35=TRUE,"Preços OK na Faixa 6","ERRO Preços na Faixa 6"),"Lançar Preços na Faixa 6")</f>
        <v>ERRO Preços na Faixa 6</v>
      </c>
    </row>
    <row r="36" spans="1:16" ht="25.5">
      <c r="A36" s="94">
        <v>7</v>
      </c>
      <c r="B36" s="95" t="s">
        <v>153</v>
      </c>
      <c r="C36" s="19"/>
      <c r="D36" s="19"/>
      <c r="E36" s="118">
        <f t="shared" ref="E36:F36" si="25">D36-0.00001</f>
        <v>-1.0000000000000001E-5</v>
      </c>
      <c r="F36" s="118">
        <f t="shared" si="25"/>
        <v>-2.0000000000000002E-5</v>
      </c>
      <c r="G36" s="10">
        <f t="shared" si="14"/>
        <v>0</v>
      </c>
      <c r="H36" s="107"/>
      <c r="I36" s="116" t="str">
        <f t="shared" si="15"/>
        <v/>
      </c>
      <c r="J36" s="4"/>
      <c r="K36" s="40" t="str">
        <f t="shared" si="18"/>
        <v>Lançar Preço Coluna (A) Faixa 1</v>
      </c>
      <c r="L36" s="40" t="str">
        <f t="shared" si="19"/>
        <v>Lançar Preço Coluna (B) Faixa 1</v>
      </c>
      <c r="M36" s="40" t="str">
        <f t="shared" si="20"/>
        <v>ERRO Preço Coluna (C) Faixa 1</v>
      </c>
      <c r="N36" s="40" t="str">
        <f t="shared" si="21"/>
        <v>ERRO Preço Coluna (D) Faixa 1</v>
      </c>
      <c r="O36" s="33"/>
      <c r="P36" s="31" t="str">
        <f>IF(F36&lt;&gt;"",IF(I36=TRUE,"Preços OK na Faixa 7","ERRO Preços na Faixa 7"),"Lançar Preços na Faixa 7")</f>
        <v>ERRO Preços na Faixa 7</v>
      </c>
    </row>
    <row r="37" spans="1:16" ht="25.5">
      <c r="A37" s="11">
        <v>8</v>
      </c>
      <c r="B37" s="12" t="s">
        <v>154</v>
      </c>
      <c r="C37" s="19"/>
      <c r="D37" s="19"/>
      <c r="E37" s="118">
        <f t="shared" ref="E37:F37" si="26">D37-0.00001</f>
        <v>-1.0000000000000001E-5</v>
      </c>
      <c r="F37" s="118">
        <f t="shared" si="26"/>
        <v>-2.0000000000000002E-5</v>
      </c>
      <c r="G37" s="10">
        <f t="shared" si="14"/>
        <v>0</v>
      </c>
      <c r="H37" s="107"/>
      <c r="I37" s="116" t="str">
        <f t="shared" si="15"/>
        <v/>
      </c>
      <c r="J37" s="4"/>
      <c r="K37" s="40" t="str">
        <f t="shared" si="18"/>
        <v>Lançar Preço Coluna (A) Faixa 1</v>
      </c>
      <c r="L37" s="40" t="str">
        <f t="shared" si="19"/>
        <v>Lançar Preço Coluna (B) Faixa 1</v>
      </c>
      <c r="M37" s="40" t="str">
        <f t="shared" si="20"/>
        <v>ERRO Preço Coluna (C) Faixa 1</v>
      </c>
      <c r="N37" s="40" t="str">
        <f t="shared" si="21"/>
        <v>ERRO Preço Coluna (D) Faixa 1</v>
      </c>
      <c r="O37" s="33"/>
      <c r="P37" s="31" t="str">
        <f>IF(F37&lt;&gt;"",IF(I37=TRUE,"Preços OK na Faixa 8","ERRO Preços na Faixa 8"),"Lançar Preços na Faixa 8")</f>
        <v>ERRO Preços na Faixa 8</v>
      </c>
    </row>
    <row r="38" spans="1:16" ht="25.5">
      <c r="A38" s="11">
        <v>9</v>
      </c>
      <c r="B38" s="12" t="s">
        <v>155</v>
      </c>
      <c r="C38" s="19"/>
      <c r="D38" s="19"/>
      <c r="E38" s="118">
        <f t="shared" ref="E38:F38" si="27">D38-0.00001</f>
        <v>-1.0000000000000001E-5</v>
      </c>
      <c r="F38" s="118">
        <f t="shared" si="27"/>
        <v>-2.0000000000000002E-5</v>
      </c>
      <c r="G38" s="10">
        <f t="shared" si="14"/>
        <v>0</v>
      </c>
      <c r="H38" s="107"/>
      <c r="I38" s="116" t="str">
        <f t="shared" si="15"/>
        <v/>
      </c>
      <c r="J38" s="4"/>
      <c r="K38" s="40" t="str">
        <f t="shared" si="18"/>
        <v>Lançar Preço Coluna (A) Faixa 1</v>
      </c>
      <c r="L38" s="40" t="str">
        <f t="shared" si="19"/>
        <v>Lançar Preço Coluna (B) Faixa 1</v>
      </c>
      <c r="M38" s="40" t="str">
        <f t="shared" si="20"/>
        <v>ERRO Preço Coluna (C) Faixa 1</v>
      </c>
      <c r="N38" s="40" t="str">
        <f t="shared" si="21"/>
        <v>ERRO Preço Coluna (D) Faixa 1</v>
      </c>
      <c r="O38" s="33"/>
      <c r="P38" s="31" t="str">
        <f>IF(F38&lt;&gt;"",IF(I38=TRUE,"Preços OK na Faixa 9","ERRO Preços na Faixa 9"),"Lançar Preços na Faixa 9")</f>
        <v>ERRO Preços na Faixa 9</v>
      </c>
    </row>
    <row r="39" spans="1:16" ht="25.5">
      <c r="A39" s="11">
        <v>10</v>
      </c>
      <c r="B39" s="12" t="s">
        <v>156</v>
      </c>
      <c r="C39" s="19"/>
      <c r="D39" s="19"/>
      <c r="E39" s="118">
        <f t="shared" ref="E39:F39" si="28">D39-0.00001</f>
        <v>-1.0000000000000001E-5</v>
      </c>
      <c r="F39" s="118">
        <f t="shared" si="28"/>
        <v>-2.0000000000000002E-5</v>
      </c>
      <c r="G39" s="10">
        <f t="shared" si="14"/>
        <v>0</v>
      </c>
      <c r="H39" s="107"/>
      <c r="I39" s="116" t="str">
        <f t="shared" si="15"/>
        <v/>
      </c>
      <c r="J39" s="4"/>
      <c r="K39" s="40" t="str">
        <f t="shared" si="18"/>
        <v>Lançar Preço Coluna (A) Faixa 1</v>
      </c>
      <c r="L39" s="40" t="str">
        <f t="shared" si="19"/>
        <v>Lançar Preço Coluna (B) Faixa 1</v>
      </c>
      <c r="M39" s="40" t="str">
        <f t="shared" si="20"/>
        <v>ERRO Preço Coluna (C) Faixa 1</v>
      </c>
      <c r="N39" s="40" t="str">
        <f t="shared" si="21"/>
        <v>ERRO Preço Coluna (D) Faixa 1</v>
      </c>
      <c r="O39" s="33"/>
      <c r="P39" s="31" t="str">
        <f>IF(F39&lt;&gt;"",IF(I39=TRUE,"Preços OK na Faixa 10","ERRO Preços na Faixa 10"),"Lançar Preços na Faixa 10")</f>
        <v>ERRO Preços na Faixa 10</v>
      </c>
    </row>
    <row r="40" spans="1:16" ht="25.5">
      <c r="A40" s="11">
        <v>11</v>
      </c>
      <c r="B40" s="12" t="s">
        <v>157</v>
      </c>
      <c r="C40" s="19"/>
      <c r="D40" s="19"/>
      <c r="E40" s="118">
        <f t="shared" ref="E40:F40" si="29">D40-0.00001</f>
        <v>-1.0000000000000001E-5</v>
      </c>
      <c r="F40" s="118">
        <f t="shared" si="29"/>
        <v>-2.0000000000000002E-5</v>
      </c>
      <c r="G40" s="10">
        <f t="shared" si="14"/>
        <v>0</v>
      </c>
      <c r="H40" s="107"/>
      <c r="I40" s="116" t="str">
        <f t="shared" si="15"/>
        <v/>
      </c>
      <c r="J40" s="4"/>
      <c r="K40" s="40" t="str">
        <f t="shared" si="18"/>
        <v>Lançar Preço Coluna (A) Faixa 1</v>
      </c>
      <c r="L40" s="40" t="str">
        <f t="shared" si="19"/>
        <v>Lançar Preço Coluna (B) Faixa 1</v>
      </c>
      <c r="M40" s="40" t="str">
        <f t="shared" si="20"/>
        <v>ERRO Preço Coluna (C) Faixa 1</v>
      </c>
      <c r="N40" s="40" t="str">
        <f t="shared" si="21"/>
        <v>ERRO Preço Coluna (D) Faixa 1</v>
      </c>
      <c r="O40" s="33"/>
      <c r="P40" s="31" t="str">
        <f>IF(F40&lt;&gt;"",IF(I40=TRUE,"Preços OK na Faixa 11","ERRO Preços na Faixa 11"),"Lançar Preços na Faixa 11")</f>
        <v>ERRO Preços na Faixa 11</v>
      </c>
    </row>
    <row r="41" spans="1:16" ht="25.5">
      <c r="A41" s="11">
        <v>12</v>
      </c>
      <c r="B41" s="12" t="s">
        <v>158</v>
      </c>
      <c r="C41" s="19"/>
      <c r="D41" s="19"/>
      <c r="E41" s="118">
        <f t="shared" ref="E41:F41" si="30">D41-0.00001</f>
        <v>-1.0000000000000001E-5</v>
      </c>
      <c r="F41" s="118">
        <f t="shared" si="30"/>
        <v>-2.0000000000000002E-5</v>
      </c>
      <c r="G41" s="10">
        <f t="shared" si="14"/>
        <v>0</v>
      </c>
      <c r="H41" s="107"/>
      <c r="I41" s="116" t="str">
        <f t="shared" si="15"/>
        <v/>
      </c>
      <c r="J41" s="4"/>
      <c r="K41" s="40" t="str">
        <f t="shared" si="18"/>
        <v>Lançar Preço Coluna (A) Faixa 1</v>
      </c>
      <c r="L41" s="40" t="str">
        <f t="shared" si="19"/>
        <v>Lançar Preço Coluna (B) Faixa 1</v>
      </c>
      <c r="M41" s="40" t="str">
        <f t="shared" si="20"/>
        <v>ERRO Preço Coluna (C) Faixa 1</v>
      </c>
      <c r="N41" s="40" t="str">
        <f t="shared" si="21"/>
        <v>ERRO Preço Coluna (D) Faixa 1</v>
      </c>
      <c r="O41" s="33"/>
      <c r="P41" s="36" t="str">
        <f>IF(F41&lt;&gt;"",IF(I41=TRUE,"Preços OK na Faixa 12","ERRO Preços na Faixa 12"),"Lançar Preços na Faixa 12")</f>
        <v>ERRO Preços na Faixa 12</v>
      </c>
    </row>
    <row r="42" spans="1:16" ht="26.25" thickBot="1">
      <c r="A42" s="46">
        <v>13</v>
      </c>
      <c r="B42" s="81" t="s">
        <v>159</v>
      </c>
      <c r="C42" s="48"/>
      <c r="D42" s="48"/>
      <c r="E42" s="118">
        <f t="shared" ref="E42:F42" si="31">D42-0.00001</f>
        <v>-1.0000000000000001E-5</v>
      </c>
      <c r="F42" s="118">
        <f t="shared" si="31"/>
        <v>-2.0000000000000002E-5</v>
      </c>
      <c r="G42" s="49">
        <f t="shared" si="14"/>
        <v>0</v>
      </c>
      <c r="H42" s="107">
        <f>SUM(G30:G42)</f>
        <v>0</v>
      </c>
      <c r="I42" s="116" t="str">
        <f t="shared" si="15"/>
        <v/>
      </c>
      <c r="J42" s="4"/>
      <c r="K42" s="40" t="str">
        <f t="shared" si="18"/>
        <v>Lançar Preço Coluna (A) Faixa 1</v>
      </c>
      <c r="L42" s="40" t="str">
        <f t="shared" si="19"/>
        <v>Lançar Preço Coluna (B) Faixa 1</v>
      </c>
      <c r="M42" s="40" t="str">
        <f t="shared" si="20"/>
        <v>ERRO Preço Coluna (C) Faixa 1</v>
      </c>
      <c r="N42" s="40" t="str">
        <f t="shared" si="21"/>
        <v>ERRO Preço Coluna (D) Faixa 1</v>
      </c>
      <c r="O42" s="39"/>
      <c r="P42" s="36" t="str">
        <f>IF(F42&lt;&gt;"",IF(I42=TRUE,"Preços OK na Faixa 13","ERRO Preços na Faixa 13"),"Lançar Preços na Faixa 13")</f>
        <v>ERRO Preços na Faixa 13</v>
      </c>
    </row>
    <row r="43" spans="1:16" ht="16.5" thickBot="1"/>
    <row r="44" spans="1:16" s="63" customFormat="1" ht="30.75" customHeight="1" thickBot="1">
      <c r="A44" s="120" t="s">
        <v>129</v>
      </c>
      <c r="B44" s="121"/>
      <c r="C44" s="121"/>
      <c r="D44" s="121"/>
      <c r="E44" s="122"/>
      <c r="F44" s="122"/>
      <c r="G44" s="123"/>
      <c r="H44" s="65"/>
      <c r="I44" s="117"/>
      <c r="J44" s="60"/>
      <c r="K44" s="145" t="s">
        <v>50</v>
      </c>
      <c r="L44" s="145"/>
      <c r="M44" s="145"/>
      <c r="N44" s="145"/>
      <c r="O44" s="61"/>
      <c r="P44" s="147" t="s">
        <v>51</v>
      </c>
    </row>
    <row r="45" spans="1:16" ht="39.75" customHeight="1" thickBot="1">
      <c r="A45" s="124" t="s">
        <v>249</v>
      </c>
      <c r="B45" s="125"/>
      <c r="C45" s="125"/>
      <c r="D45" s="125"/>
      <c r="E45" s="125"/>
      <c r="F45" s="125"/>
      <c r="G45" s="126"/>
      <c r="H45" s="35"/>
      <c r="J45" s="4"/>
      <c r="K45" s="145"/>
      <c r="L45" s="145"/>
      <c r="M45" s="145"/>
      <c r="N45" s="145"/>
      <c r="O45" s="18"/>
      <c r="P45" s="147"/>
    </row>
    <row r="46" spans="1:16" ht="13.5" customHeight="1" thickBot="1">
      <c r="A46" s="127" t="s">
        <v>37</v>
      </c>
      <c r="B46" s="127" t="s">
        <v>36</v>
      </c>
      <c r="C46" s="130" t="s">
        <v>175</v>
      </c>
      <c r="D46" s="131"/>
      <c r="E46" s="131"/>
      <c r="F46" s="132"/>
      <c r="G46" s="133" t="s">
        <v>231</v>
      </c>
      <c r="H46" s="54"/>
      <c r="J46" s="4"/>
      <c r="K46" s="145"/>
      <c r="L46" s="145"/>
      <c r="M46" s="145"/>
      <c r="N46" s="145"/>
      <c r="O46" s="18"/>
      <c r="P46" s="147"/>
    </row>
    <row r="47" spans="1:16" ht="13.5" customHeight="1" thickBot="1">
      <c r="A47" s="128"/>
      <c r="B47" s="128"/>
      <c r="C47" s="136" t="s">
        <v>41</v>
      </c>
      <c r="D47" s="82" t="s">
        <v>42</v>
      </c>
      <c r="E47" s="82" t="s">
        <v>43</v>
      </c>
      <c r="F47" s="82" t="s">
        <v>44</v>
      </c>
      <c r="G47" s="134"/>
      <c r="H47" s="54"/>
      <c r="J47" s="4"/>
      <c r="K47" s="145"/>
      <c r="L47" s="145"/>
      <c r="M47" s="145"/>
      <c r="N47" s="145"/>
      <c r="O47" s="18"/>
      <c r="P47" s="147"/>
    </row>
    <row r="48" spans="1:16" ht="39" customHeight="1" thickBot="1">
      <c r="A48" s="129"/>
      <c r="B48" s="129"/>
      <c r="C48" s="138"/>
      <c r="D48" s="83" t="s">
        <v>47</v>
      </c>
      <c r="E48" s="83" t="s">
        <v>48</v>
      </c>
      <c r="F48" s="83" t="s">
        <v>49</v>
      </c>
      <c r="G48" s="135"/>
      <c r="H48" s="54"/>
      <c r="J48" s="4"/>
      <c r="K48" s="146"/>
      <c r="L48" s="146"/>
      <c r="M48" s="146"/>
      <c r="N48" s="146"/>
      <c r="O48" s="32"/>
      <c r="P48" s="148"/>
    </row>
    <row r="49" spans="1:16" ht="25.5">
      <c r="A49" s="8">
        <v>1</v>
      </c>
      <c r="B49" s="9" t="s">
        <v>1</v>
      </c>
      <c r="C49" s="19"/>
      <c r="D49" s="118">
        <f>C49-0.00001</f>
        <v>-1.0000000000000001E-5</v>
      </c>
      <c r="E49" s="118">
        <f t="shared" ref="E49:F49" si="32">D49-0.00001</f>
        <v>-2.0000000000000002E-5</v>
      </c>
      <c r="F49" s="118">
        <f t="shared" si="32"/>
        <v>-3.0000000000000004E-5</v>
      </c>
      <c r="G49" s="10">
        <f>C49</f>
        <v>0</v>
      </c>
      <c r="H49" s="75"/>
      <c r="I49" s="116" t="str">
        <f t="shared" ref="I49:I61" si="33">IF(C49&lt;&gt;0,AND(D49&lt;C49,E49&lt;D49,F49&lt;E49),"")</f>
        <v/>
      </c>
      <c r="J49" s="4"/>
      <c r="K49" s="33" t="str">
        <f>IF(C49&lt;&gt;0,"Preço OK Coluna (A) Faixa 1","Lançar Preço Coluna (A) Faixa 1")</f>
        <v>Lançar Preço Coluna (A) Faixa 1</v>
      </c>
      <c r="L49" s="33" t="str">
        <f>IF(D49&lt;&gt;0,"Preço OK Coluna (B) Faixa 1","Lançar Preço Coluna (B) Faixa 1")</f>
        <v>Preço OK Coluna (B) Faixa 1</v>
      </c>
      <c r="M49" s="33" t="str">
        <f>IF(E49&lt;&gt;0,"Preço OK Coluna (C) Faixa 1","Lançar Preço Coluna (C) Faixa 1")</f>
        <v>Preço OK Coluna (C) Faixa 1</v>
      </c>
      <c r="N49" s="33" t="str">
        <f>IF(F49&lt;&gt;0,"Preço OK Coluna (D) Faixa 1","Lançar Preço Coluna (D) Faixa 1")</f>
        <v>Preço OK Coluna (D) Faixa 1</v>
      </c>
      <c r="O49" s="40"/>
      <c r="P49" s="41" t="str">
        <f t="shared" ref="P49:P61" si="34">IF(F49&lt;&gt;"",IF(I49=TRUE,"Preços OK na Faixa 13","ERRO Preços na Faixa 13"),"Lançar Preços na Faixa 13")</f>
        <v>ERRO Preços na Faixa 13</v>
      </c>
    </row>
    <row r="50" spans="1:16" ht="25.5">
      <c r="A50" s="11">
        <v>2</v>
      </c>
      <c r="B50" s="12" t="s">
        <v>2</v>
      </c>
      <c r="C50" s="19"/>
      <c r="D50" s="118">
        <f t="shared" ref="D50:F50" si="35">C50-0.00001</f>
        <v>-1.0000000000000001E-5</v>
      </c>
      <c r="E50" s="118">
        <f t="shared" si="35"/>
        <v>-2.0000000000000002E-5</v>
      </c>
      <c r="F50" s="118">
        <f t="shared" si="35"/>
        <v>-3.0000000000000004E-5</v>
      </c>
      <c r="G50" s="10">
        <f t="shared" ref="G50:G61" si="36">C50</f>
        <v>0</v>
      </c>
      <c r="H50" s="75"/>
      <c r="I50" s="116" t="str">
        <f t="shared" si="33"/>
        <v/>
      </c>
      <c r="J50" s="4"/>
      <c r="K50" s="33" t="str">
        <f t="shared" ref="K50:K61" si="37">IF(C50&lt;&gt;0,IF(AND(C50&lt;C49),"Preço Ok Coluna (A) Faixa 13","ERRO Preço Coluna (A) Faixa 13"),"Lançar Preço Coluna (A) Faixa 13")</f>
        <v>Lançar Preço Coluna (A) Faixa 13</v>
      </c>
      <c r="L50" s="33" t="str">
        <f t="shared" ref="L50:L61" si="38">IF(D50&lt;&gt;0,IF(AND(D50&lt;D49),"Preço Ok Coluna (B) Faixa 12","ERRO Preço Coluna (B) Faixa 12"),"Lançar Preço Coluna (B) Faixa 12")</f>
        <v>ERRO Preço Coluna (B) Faixa 12</v>
      </c>
      <c r="M50" s="33" t="str">
        <f t="shared" ref="M50:M61" si="39">IF(E50&lt;&gt;0,IF(AND(E50&lt;E49),"Preço Ok Coluna (C) Faixa 12","ERRO Preço Coluna (C) Faixa 12"),"Lançar Preço Coluna (C) Faixa 12")</f>
        <v>ERRO Preço Coluna (C) Faixa 12</v>
      </c>
      <c r="N50" s="33" t="str">
        <f t="shared" ref="N50:N61" si="40">IF(F50&lt;&gt;0,IF(AND(F50&lt;F49),"Preço Ok Coluna (D) Faixa 12","ERRO Preço Coluna (D) Faixa 12"),"Lançar Preço Coluna (D) Faixa 12")</f>
        <v>ERRO Preço Coluna (D) Faixa 12</v>
      </c>
      <c r="O50" s="33"/>
      <c r="P50" s="31" t="str">
        <f t="shared" si="34"/>
        <v>ERRO Preços na Faixa 13</v>
      </c>
    </row>
    <row r="51" spans="1:16" ht="25.5">
      <c r="A51" s="11">
        <v>3</v>
      </c>
      <c r="B51" s="12" t="s">
        <v>3</v>
      </c>
      <c r="C51" s="19"/>
      <c r="D51" s="118">
        <f t="shared" ref="D51:F51" si="41">C51-0.00001</f>
        <v>-1.0000000000000001E-5</v>
      </c>
      <c r="E51" s="118">
        <f t="shared" si="41"/>
        <v>-2.0000000000000002E-5</v>
      </c>
      <c r="F51" s="118">
        <f t="shared" si="41"/>
        <v>-3.0000000000000004E-5</v>
      </c>
      <c r="G51" s="10">
        <f t="shared" si="36"/>
        <v>0</v>
      </c>
      <c r="H51" s="75"/>
      <c r="I51" s="116" t="str">
        <f t="shared" si="33"/>
        <v/>
      </c>
      <c r="J51" s="4"/>
      <c r="K51" s="33" t="str">
        <f t="shared" si="37"/>
        <v>Lançar Preço Coluna (A) Faixa 13</v>
      </c>
      <c r="L51" s="33" t="str">
        <f t="shared" si="38"/>
        <v>ERRO Preço Coluna (B) Faixa 12</v>
      </c>
      <c r="M51" s="33" t="str">
        <f t="shared" si="39"/>
        <v>ERRO Preço Coluna (C) Faixa 12</v>
      </c>
      <c r="N51" s="33" t="str">
        <f t="shared" si="40"/>
        <v>ERRO Preço Coluna (D) Faixa 12</v>
      </c>
      <c r="O51" s="33"/>
      <c r="P51" s="31" t="str">
        <f t="shared" si="34"/>
        <v>ERRO Preços na Faixa 13</v>
      </c>
    </row>
    <row r="52" spans="1:16" ht="25.5">
      <c r="A52" s="11">
        <v>4</v>
      </c>
      <c r="B52" s="12" t="s">
        <v>4</v>
      </c>
      <c r="C52" s="19"/>
      <c r="D52" s="118">
        <f t="shared" ref="D52:F52" si="42">C52-0.00001</f>
        <v>-1.0000000000000001E-5</v>
      </c>
      <c r="E52" s="118">
        <f t="shared" si="42"/>
        <v>-2.0000000000000002E-5</v>
      </c>
      <c r="F52" s="118">
        <f t="shared" si="42"/>
        <v>-3.0000000000000004E-5</v>
      </c>
      <c r="G52" s="10">
        <f t="shared" si="36"/>
        <v>0</v>
      </c>
      <c r="H52" s="75"/>
      <c r="I52" s="116" t="str">
        <f t="shared" si="33"/>
        <v/>
      </c>
      <c r="J52" s="4"/>
      <c r="K52" s="33" t="str">
        <f t="shared" si="37"/>
        <v>Lançar Preço Coluna (A) Faixa 13</v>
      </c>
      <c r="L52" s="33" t="str">
        <f t="shared" si="38"/>
        <v>ERRO Preço Coluna (B) Faixa 12</v>
      </c>
      <c r="M52" s="33" t="str">
        <f t="shared" si="39"/>
        <v>ERRO Preço Coluna (C) Faixa 12</v>
      </c>
      <c r="N52" s="33" t="str">
        <f t="shared" si="40"/>
        <v>ERRO Preço Coluna (D) Faixa 12</v>
      </c>
      <c r="O52" s="33"/>
      <c r="P52" s="31" t="str">
        <f t="shared" si="34"/>
        <v>ERRO Preços na Faixa 13</v>
      </c>
    </row>
    <row r="53" spans="1:16" ht="25.5">
      <c r="A53" s="14">
        <v>5</v>
      </c>
      <c r="B53" s="15" t="s">
        <v>5</v>
      </c>
      <c r="C53" s="19"/>
      <c r="D53" s="118">
        <f t="shared" ref="D53:F53" si="43">C53-0.00001</f>
        <v>-1.0000000000000001E-5</v>
      </c>
      <c r="E53" s="118">
        <f t="shared" si="43"/>
        <v>-2.0000000000000002E-5</v>
      </c>
      <c r="F53" s="118">
        <f t="shared" si="43"/>
        <v>-3.0000000000000004E-5</v>
      </c>
      <c r="G53" s="10">
        <f t="shared" si="36"/>
        <v>0</v>
      </c>
      <c r="H53" s="75"/>
      <c r="I53" s="116" t="str">
        <f t="shared" si="33"/>
        <v/>
      </c>
      <c r="J53" s="18"/>
      <c r="K53" s="33" t="str">
        <f t="shared" si="37"/>
        <v>Lançar Preço Coluna (A) Faixa 13</v>
      </c>
      <c r="L53" s="33" t="str">
        <f t="shared" si="38"/>
        <v>ERRO Preço Coluna (B) Faixa 12</v>
      </c>
      <c r="M53" s="33" t="str">
        <f t="shared" si="39"/>
        <v>ERRO Preço Coluna (C) Faixa 12</v>
      </c>
      <c r="N53" s="33" t="str">
        <f t="shared" si="40"/>
        <v>ERRO Preço Coluna (D) Faixa 12</v>
      </c>
      <c r="O53" s="33"/>
      <c r="P53" s="31" t="str">
        <f t="shared" si="34"/>
        <v>ERRO Preços na Faixa 13</v>
      </c>
    </row>
    <row r="54" spans="1:16" ht="25.5">
      <c r="A54" s="11">
        <v>6</v>
      </c>
      <c r="B54" s="12" t="s">
        <v>6</v>
      </c>
      <c r="C54" s="19"/>
      <c r="D54" s="118">
        <f t="shared" ref="D54:F54" si="44">C54-0.00001</f>
        <v>-1.0000000000000001E-5</v>
      </c>
      <c r="E54" s="118">
        <f t="shared" si="44"/>
        <v>-2.0000000000000002E-5</v>
      </c>
      <c r="F54" s="118">
        <f t="shared" si="44"/>
        <v>-3.0000000000000004E-5</v>
      </c>
      <c r="G54" s="10">
        <f t="shared" si="36"/>
        <v>0</v>
      </c>
      <c r="H54" s="75"/>
      <c r="I54" s="116" t="str">
        <f t="shared" si="33"/>
        <v/>
      </c>
      <c r="J54" s="4"/>
      <c r="K54" s="33" t="str">
        <f t="shared" si="37"/>
        <v>Lançar Preço Coluna (A) Faixa 13</v>
      </c>
      <c r="L54" s="33" t="str">
        <f t="shared" si="38"/>
        <v>ERRO Preço Coluna (B) Faixa 12</v>
      </c>
      <c r="M54" s="33" t="str">
        <f t="shared" si="39"/>
        <v>ERRO Preço Coluna (C) Faixa 12</v>
      </c>
      <c r="N54" s="33" t="str">
        <f t="shared" si="40"/>
        <v>ERRO Preço Coluna (D) Faixa 12</v>
      </c>
      <c r="O54" s="33"/>
      <c r="P54" s="31" t="str">
        <f t="shared" si="34"/>
        <v>ERRO Preços na Faixa 13</v>
      </c>
    </row>
    <row r="55" spans="1:16" ht="25.5">
      <c r="A55" s="11">
        <v>7</v>
      </c>
      <c r="B55" s="12" t="s">
        <v>7</v>
      </c>
      <c r="C55" s="19"/>
      <c r="D55" s="118">
        <f t="shared" ref="D55:F55" si="45">C55-0.00001</f>
        <v>-1.0000000000000001E-5</v>
      </c>
      <c r="E55" s="118">
        <f t="shared" si="45"/>
        <v>-2.0000000000000002E-5</v>
      </c>
      <c r="F55" s="118">
        <f t="shared" si="45"/>
        <v>-3.0000000000000004E-5</v>
      </c>
      <c r="G55" s="10">
        <f t="shared" si="36"/>
        <v>0</v>
      </c>
      <c r="H55" s="75"/>
      <c r="I55" s="116" t="str">
        <f t="shared" si="33"/>
        <v/>
      </c>
      <c r="J55" s="4"/>
      <c r="K55" s="33" t="str">
        <f t="shared" si="37"/>
        <v>Lançar Preço Coluna (A) Faixa 13</v>
      </c>
      <c r="L55" s="33" t="str">
        <f t="shared" si="38"/>
        <v>ERRO Preço Coluna (B) Faixa 12</v>
      </c>
      <c r="M55" s="33" t="str">
        <f t="shared" si="39"/>
        <v>ERRO Preço Coluna (C) Faixa 12</v>
      </c>
      <c r="N55" s="33" t="str">
        <f t="shared" si="40"/>
        <v>ERRO Preço Coluna (D) Faixa 12</v>
      </c>
      <c r="O55" s="33"/>
      <c r="P55" s="31" t="str">
        <f t="shared" si="34"/>
        <v>ERRO Preços na Faixa 13</v>
      </c>
    </row>
    <row r="56" spans="1:16" ht="25.5">
      <c r="A56" s="94">
        <v>8</v>
      </c>
      <c r="B56" s="95" t="s">
        <v>8</v>
      </c>
      <c r="C56" s="19"/>
      <c r="D56" s="118">
        <f t="shared" ref="D56:F56" si="46">C56-0.00001</f>
        <v>-1.0000000000000001E-5</v>
      </c>
      <c r="E56" s="118">
        <f t="shared" si="46"/>
        <v>-2.0000000000000002E-5</v>
      </c>
      <c r="F56" s="118">
        <f t="shared" si="46"/>
        <v>-3.0000000000000004E-5</v>
      </c>
      <c r="G56" s="10">
        <f t="shared" si="36"/>
        <v>0</v>
      </c>
      <c r="H56" s="75"/>
      <c r="I56" s="116" t="str">
        <f t="shared" si="33"/>
        <v/>
      </c>
      <c r="J56" s="4"/>
      <c r="K56" s="33" t="str">
        <f t="shared" si="37"/>
        <v>Lançar Preço Coluna (A) Faixa 13</v>
      </c>
      <c r="L56" s="33" t="str">
        <f t="shared" si="38"/>
        <v>ERRO Preço Coluna (B) Faixa 12</v>
      </c>
      <c r="M56" s="33" t="str">
        <f t="shared" si="39"/>
        <v>ERRO Preço Coluna (C) Faixa 12</v>
      </c>
      <c r="N56" s="33" t="str">
        <f t="shared" si="40"/>
        <v>ERRO Preço Coluna (D) Faixa 12</v>
      </c>
      <c r="O56" s="33"/>
      <c r="P56" s="31" t="str">
        <f t="shared" si="34"/>
        <v>ERRO Preços na Faixa 13</v>
      </c>
    </row>
    <row r="57" spans="1:16" ht="25.5">
      <c r="A57" s="11">
        <v>9</v>
      </c>
      <c r="B57" s="12" t="s">
        <v>9</v>
      </c>
      <c r="C57" s="19"/>
      <c r="D57" s="118">
        <f t="shared" ref="D57:F57" si="47">C57-0.00001</f>
        <v>-1.0000000000000001E-5</v>
      </c>
      <c r="E57" s="118">
        <f t="shared" si="47"/>
        <v>-2.0000000000000002E-5</v>
      </c>
      <c r="F57" s="118">
        <f t="shared" si="47"/>
        <v>-3.0000000000000004E-5</v>
      </c>
      <c r="G57" s="10">
        <f t="shared" si="36"/>
        <v>0</v>
      </c>
      <c r="H57" s="75"/>
      <c r="I57" s="116" t="str">
        <f t="shared" si="33"/>
        <v/>
      </c>
      <c r="J57" s="4"/>
      <c r="K57" s="33" t="str">
        <f t="shared" si="37"/>
        <v>Lançar Preço Coluna (A) Faixa 13</v>
      </c>
      <c r="L57" s="33" t="str">
        <f t="shared" si="38"/>
        <v>ERRO Preço Coluna (B) Faixa 12</v>
      </c>
      <c r="M57" s="33" t="str">
        <f t="shared" si="39"/>
        <v>ERRO Preço Coluna (C) Faixa 12</v>
      </c>
      <c r="N57" s="33" t="str">
        <f t="shared" si="40"/>
        <v>ERRO Preço Coluna (D) Faixa 12</v>
      </c>
      <c r="O57" s="33"/>
      <c r="P57" s="31" t="str">
        <f t="shared" si="34"/>
        <v>ERRO Preços na Faixa 13</v>
      </c>
    </row>
    <row r="58" spans="1:16" ht="25.5">
      <c r="A58" s="11">
        <v>10</v>
      </c>
      <c r="B58" s="12" t="s">
        <v>10</v>
      </c>
      <c r="C58" s="19"/>
      <c r="D58" s="118">
        <f t="shared" ref="D58:F58" si="48">C58-0.00001</f>
        <v>-1.0000000000000001E-5</v>
      </c>
      <c r="E58" s="118">
        <f t="shared" si="48"/>
        <v>-2.0000000000000002E-5</v>
      </c>
      <c r="F58" s="118">
        <f t="shared" si="48"/>
        <v>-3.0000000000000004E-5</v>
      </c>
      <c r="G58" s="10">
        <f t="shared" si="36"/>
        <v>0</v>
      </c>
      <c r="H58" s="75"/>
      <c r="I58" s="116" t="str">
        <f t="shared" si="33"/>
        <v/>
      </c>
      <c r="J58" s="4"/>
      <c r="K58" s="33" t="str">
        <f t="shared" si="37"/>
        <v>Lançar Preço Coluna (A) Faixa 13</v>
      </c>
      <c r="L58" s="33" t="str">
        <f t="shared" si="38"/>
        <v>ERRO Preço Coluna (B) Faixa 12</v>
      </c>
      <c r="M58" s="33" t="str">
        <f t="shared" si="39"/>
        <v>ERRO Preço Coluna (C) Faixa 12</v>
      </c>
      <c r="N58" s="33" t="str">
        <f t="shared" si="40"/>
        <v>ERRO Preço Coluna (D) Faixa 12</v>
      </c>
      <c r="O58" s="33"/>
      <c r="P58" s="31" t="str">
        <f t="shared" si="34"/>
        <v>ERRO Preços na Faixa 13</v>
      </c>
    </row>
    <row r="59" spans="1:16" ht="25.5">
      <c r="A59" s="11">
        <v>11</v>
      </c>
      <c r="B59" s="12" t="s">
        <v>11</v>
      </c>
      <c r="C59" s="19"/>
      <c r="D59" s="118">
        <f t="shared" ref="D59:F59" si="49">C59-0.00001</f>
        <v>-1.0000000000000001E-5</v>
      </c>
      <c r="E59" s="118">
        <f t="shared" si="49"/>
        <v>-2.0000000000000002E-5</v>
      </c>
      <c r="F59" s="118">
        <f t="shared" si="49"/>
        <v>-3.0000000000000004E-5</v>
      </c>
      <c r="G59" s="10">
        <f t="shared" si="36"/>
        <v>0</v>
      </c>
      <c r="H59" s="75"/>
      <c r="I59" s="116" t="str">
        <f t="shared" si="33"/>
        <v/>
      </c>
      <c r="J59" s="4"/>
      <c r="K59" s="33" t="str">
        <f t="shared" si="37"/>
        <v>Lançar Preço Coluna (A) Faixa 13</v>
      </c>
      <c r="L59" s="33" t="str">
        <f t="shared" si="38"/>
        <v>ERRO Preço Coluna (B) Faixa 12</v>
      </c>
      <c r="M59" s="33" t="str">
        <f t="shared" si="39"/>
        <v>ERRO Preço Coluna (C) Faixa 12</v>
      </c>
      <c r="N59" s="33" t="str">
        <f t="shared" si="40"/>
        <v>ERRO Preço Coluna (D) Faixa 12</v>
      </c>
      <c r="O59" s="33"/>
      <c r="P59" s="31" t="str">
        <f t="shared" si="34"/>
        <v>ERRO Preços na Faixa 13</v>
      </c>
    </row>
    <row r="60" spans="1:16" ht="25.5">
      <c r="A60" s="11">
        <v>12</v>
      </c>
      <c r="B60" s="12" t="s">
        <v>12</v>
      </c>
      <c r="C60" s="19"/>
      <c r="D60" s="118">
        <f t="shared" ref="D60:F60" si="50">C60-0.00001</f>
        <v>-1.0000000000000001E-5</v>
      </c>
      <c r="E60" s="118">
        <f t="shared" si="50"/>
        <v>-2.0000000000000002E-5</v>
      </c>
      <c r="F60" s="118">
        <f t="shared" si="50"/>
        <v>-3.0000000000000004E-5</v>
      </c>
      <c r="G60" s="10">
        <f t="shared" si="36"/>
        <v>0</v>
      </c>
      <c r="H60" s="75"/>
      <c r="I60" s="116" t="str">
        <f t="shared" si="33"/>
        <v/>
      </c>
      <c r="J60" s="4"/>
      <c r="K60" s="33" t="str">
        <f t="shared" si="37"/>
        <v>Lançar Preço Coluna (A) Faixa 13</v>
      </c>
      <c r="L60" s="33" t="str">
        <f t="shared" si="38"/>
        <v>ERRO Preço Coluna (B) Faixa 12</v>
      </c>
      <c r="M60" s="33" t="str">
        <f t="shared" si="39"/>
        <v>ERRO Preço Coluna (C) Faixa 12</v>
      </c>
      <c r="N60" s="33" t="str">
        <f t="shared" si="40"/>
        <v>ERRO Preço Coluna (D) Faixa 12</v>
      </c>
      <c r="O60" s="33"/>
      <c r="P60" s="31" t="str">
        <f t="shared" si="34"/>
        <v>ERRO Preços na Faixa 13</v>
      </c>
    </row>
    <row r="61" spans="1:16" ht="26.25" thickBot="1">
      <c r="A61" s="46">
        <v>13</v>
      </c>
      <c r="B61" s="47" t="s">
        <v>13</v>
      </c>
      <c r="C61" s="48"/>
      <c r="D61" s="118">
        <f t="shared" ref="D61:F61" si="51">C61-0.00001</f>
        <v>-1.0000000000000001E-5</v>
      </c>
      <c r="E61" s="118">
        <f t="shared" si="51"/>
        <v>-2.0000000000000002E-5</v>
      </c>
      <c r="F61" s="118">
        <f t="shared" si="51"/>
        <v>-3.0000000000000004E-5</v>
      </c>
      <c r="G61" s="10">
        <f t="shared" si="36"/>
        <v>0</v>
      </c>
      <c r="H61" s="75">
        <f>SUM(G49:G61)</f>
        <v>0</v>
      </c>
      <c r="I61" s="116" t="str">
        <f t="shared" si="33"/>
        <v/>
      </c>
      <c r="J61" s="4"/>
      <c r="K61" s="33" t="str">
        <f t="shared" si="37"/>
        <v>Lançar Preço Coluna (A) Faixa 13</v>
      </c>
      <c r="L61" s="33" t="str">
        <f t="shared" si="38"/>
        <v>ERRO Preço Coluna (B) Faixa 12</v>
      </c>
      <c r="M61" s="33" t="str">
        <f t="shared" si="39"/>
        <v>ERRO Preço Coluna (C) Faixa 12</v>
      </c>
      <c r="N61" s="33" t="str">
        <f t="shared" si="40"/>
        <v>ERRO Preço Coluna (D) Faixa 12</v>
      </c>
      <c r="O61" s="33"/>
      <c r="P61" s="31" t="str">
        <f t="shared" si="34"/>
        <v>ERRO Preços na Faixa 13</v>
      </c>
    </row>
    <row r="62" spans="1:16" ht="12.75">
      <c r="A62" s="88"/>
      <c r="B62" s="89"/>
      <c r="C62" s="100"/>
      <c r="D62" s="100"/>
      <c r="E62" s="100"/>
      <c r="F62" s="100"/>
      <c r="G62" s="90"/>
      <c r="H62" s="75"/>
      <c r="J62" s="4"/>
      <c r="K62" s="35"/>
      <c r="L62" s="35"/>
      <c r="M62" s="35"/>
      <c r="N62" s="35"/>
      <c r="O62" s="35"/>
      <c r="P62" s="42"/>
    </row>
    <row r="63" spans="1:16" ht="30" customHeight="1">
      <c r="A63" s="200" t="s">
        <v>238</v>
      </c>
      <c r="B63" s="201"/>
      <c r="C63" s="201"/>
      <c r="D63" s="201"/>
      <c r="E63" s="201"/>
      <c r="F63" s="202"/>
      <c r="G63" s="112">
        <f>SUM(H11:H61)</f>
        <v>0</v>
      </c>
      <c r="H63" s="76"/>
      <c r="J63" s="4"/>
      <c r="K63" s="17"/>
    </row>
  </sheetData>
  <sheetProtection password="DD21" sheet="1" objects="1" scenarios="1"/>
  <dataConsolidate/>
  <mergeCells count="34">
    <mergeCell ref="A63:F63"/>
    <mergeCell ref="E28:E29"/>
    <mergeCell ref="F28:F29"/>
    <mergeCell ref="A44:G44"/>
    <mergeCell ref="K44:N48"/>
    <mergeCell ref="P44:P48"/>
    <mergeCell ref="A45:G45"/>
    <mergeCell ref="A46:A48"/>
    <mergeCell ref="B46:B48"/>
    <mergeCell ref="C46:F46"/>
    <mergeCell ref="G46:G48"/>
    <mergeCell ref="C47:C48"/>
    <mergeCell ref="A25:G25"/>
    <mergeCell ref="K25:N29"/>
    <mergeCell ref="P25:P29"/>
    <mergeCell ref="A26:G26"/>
    <mergeCell ref="A27:A29"/>
    <mergeCell ref="B27:B29"/>
    <mergeCell ref="C27:F27"/>
    <mergeCell ref="G27:G29"/>
    <mergeCell ref="A1:G1"/>
    <mergeCell ref="K1:P1"/>
    <mergeCell ref="A2:G2"/>
    <mergeCell ref="A4:G4"/>
    <mergeCell ref="A6:G6"/>
    <mergeCell ref="K6:N10"/>
    <mergeCell ref="P6:P10"/>
    <mergeCell ref="A7:G7"/>
    <mergeCell ref="A8:A10"/>
    <mergeCell ref="B8:B10"/>
    <mergeCell ref="C8:F8"/>
    <mergeCell ref="G8:G10"/>
    <mergeCell ref="E9:E10"/>
    <mergeCell ref="F9:F10"/>
  </mergeCells>
  <conditionalFormatting sqref="P30:P42">
    <cfRule type="containsText" dxfId="40" priority="35" operator="containsText" text="ERRO">
      <formula>NOT(ISERROR(SEARCH("ERRO",P30)))</formula>
    </cfRule>
  </conditionalFormatting>
  <conditionalFormatting sqref="K11:N11 K30:O42 K49:N49">
    <cfRule type="containsText" dxfId="39" priority="34" operator="containsText" text="ERRO">
      <formula>NOT(ISERROR(SEARCH("ERRO",K11)))</formula>
    </cfRule>
  </conditionalFormatting>
  <conditionalFormatting sqref="K4:P4 K11:P24 K30:P42 K49:P62">
    <cfRule type="containsText" dxfId="38" priority="32" operator="containsText" text="ERRO">
      <formula>NOT(ISERROR(SEARCH("ERRO",K4)))</formula>
    </cfRule>
    <cfRule type="containsText" dxfId="37" priority="33" operator="containsText" text="Lançar">
      <formula>NOT(ISERROR(SEARCH("Lançar",K4)))</formula>
    </cfRule>
  </conditionalFormatting>
  <pageMargins left="0.74803149606299213" right="0.74803149606299213" top="0.98425196850393704" bottom="0.98425196850393704" header="0.51181102362204722" footer="0.51181102362204722"/>
  <pageSetup paperSize="9" scale="80" fitToHeight="0" orientation="portrait" horizontalDpi="4294967292" verticalDpi="4294967292" r:id="rId1"/>
  <headerFooter>
    <oddHeader>&amp;CAnexo IV – Planilha de Cotação de Preços&amp;RPregão nº 05/2016</oddHeader>
    <oddFooter>&amp;R&amp;9Página &amp;P/&amp;N</oddFooter>
  </headerFooter>
  <rowBreaks count="2" manualBreakCount="2">
    <brk id="23" max="6" man="1"/>
    <brk id="42" max="6" man="1"/>
  </rowBreaks>
  <colBreaks count="1" manualBreakCount="1">
    <brk id="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P176"/>
  <sheetViews>
    <sheetView showGridLines="0" topLeftCell="A163" zoomScale="70" zoomScaleNormal="70" zoomScaleSheetLayoutView="80" zoomScalePageLayoutView="150" workbookViewId="0">
      <selection activeCell="E172" sqref="E172"/>
    </sheetView>
  </sheetViews>
  <sheetFormatPr defaultRowHeight="15.75"/>
  <cols>
    <col min="1" max="1" width="6" style="3" customWidth="1"/>
    <col min="2" max="2" width="13.875" style="1" bestFit="1" customWidth="1"/>
    <col min="3" max="3" width="15.25" style="3" customWidth="1"/>
    <col min="4" max="4" width="15" style="3" customWidth="1"/>
    <col min="5" max="6" width="13.75" style="3" customWidth="1"/>
    <col min="7" max="7" width="21" style="1" customWidth="1"/>
    <col min="8" max="8" width="24.5" style="3" customWidth="1"/>
    <col min="9" max="9" width="12.125" style="116" customWidth="1"/>
    <col min="10" max="10" width="5.875" style="2" customWidth="1"/>
    <col min="11" max="11" width="14.375" style="1" customWidth="1"/>
    <col min="12" max="12" width="16.625" customWidth="1"/>
    <col min="13" max="13" width="15.125" style="1" customWidth="1"/>
    <col min="14" max="14" width="16" style="1" customWidth="1"/>
    <col min="15" max="15" width="2.75" style="1" customWidth="1"/>
    <col min="16" max="16" width="15.625" style="1" customWidth="1"/>
    <col min="17" max="19" width="22.375" style="1" customWidth="1"/>
    <col min="20" max="20" width="9" style="1" customWidth="1"/>
    <col min="21" max="16384" width="9" style="1"/>
  </cols>
  <sheetData>
    <row r="1" spans="1:16" s="45" customFormat="1" ht="126" customHeight="1">
      <c r="A1" s="149" t="s">
        <v>90</v>
      </c>
      <c r="B1" s="149"/>
      <c r="C1" s="149"/>
      <c r="D1" s="149"/>
      <c r="E1" s="149"/>
      <c r="F1" s="149"/>
      <c r="G1" s="149"/>
      <c r="H1" s="72" t="s">
        <v>245</v>
      </c>
      <c r="I1" s="115"/>
      <c r="J1" s="67"/>
      <c r="K1" s="188" t="s">
        <v>126</v>
      </c>
      <c r="L1" s="188"/>
      <c r="M1" s="188"/>
      <c r="N1" s="188"/>
      <c r="O1" s="188"/>
      <c r="P1" s="188"/>
    </row>
    <row r="2" spans="1:16" ht="28.5" customHeight="1" thickBot="1">
      <c r="A2" s="189" t="s">
        <v>38</v>
      </c>
      <c r="B2" s="189"/>
      <c r="C2" s="189"/>
      <c r="D2" s="189"/>
      <c r="E2" s="189"/>
      <c r="F2" s="189"/>
      <c r="G2" s="189"/>
      <c r="H2" s="73"/>
    </row>
    <row r="3" spans="1:16" ht="30" customHeight="1" thickBot="1">
      <c r="A3" s="206" t="s">
        <v>246</v>
      </c>
      <c r="B3" s="207"/>
      <c r="C3" s="207"/>
      <c r="D3" s="207"/>
      <c r="E3" s="207"/>
      <c r="F3" s="207"/>
      <c r="G3" s="208"/>
      <c r="H3" s="56"/>
      <c r="J3" s="4"/>
      <c r="K3" s="35"/>
      <c r="L3" s="35"/>
      <c r="M3" s="35"/>
      <c r="N3" s="35"/>
      <c r="O3" s="35"/>
      <c r="P3" s="42"/>
    </row>
    <row r="4" spans="1:16" ht="16.5" thickBot="1"/>
    <row r="5" spans="1:16" s="63" customFormat="1" ht="30.75" customHeight="1" thickBot="1">
      <c r="A5" s="120" t="s">
        <v>130</v>
      </c>
      <c r="B5" s="121"/>
      <c r="C5" s="121"/>
      <c r="D5" s="121"/>
      <c r="E5" s="122"/>
      <c r="F5" s="122"/>
      <c r="G5" s="123"/>
      <c r="H5" s="104"/>
      <c r="I5" s="117"/>
      <c r="J5" s="60"/>
      <c r="K5" s="145" t="s">
        <v>50</v>
      </c>
      <c r="L5" s="145"/>
      <c r="M5" s="145"/>
      <c r="N5" s="145"/>
      <c r="O5" s="61"/>
      <c r="P5" s="147" t="s">
        <v>51</v>
      </c>
    </row>
    <row r="6" spans="1:16" ht="39.75" customHeight="1" thickBot="1">
      <c r="A6" s="124" t="s">
        <v>193</v>
      </c>
      <c r="B6" s="125"/>
      <c r="C6" s="125"/>
      <c r="D6" s="125"/>
      <c r="E6" s="125"/>
      <c r="F6" s="125"/>
      <c r="G6" s="126"/>
      <c r="H6" s="105"/>
      <c r="J6" s="4"/>
      <c r="K6" s="145"/>
      <c r="L6" s="145"/>
      <c r="M6" s="145"/>
      <c r="N6" s="145"/>
      <c r="O6" s="18"/>
      <c r="P6" s="147"/>
    </row>
    <row r="7" spans="1:16" ht="13.5" customHeight="1" thickBot="1">
      <c r="A7" s="127" t="s">
        <v>37</v>
      </c>
      <c r="B7" s="127" t="s">
        <v>36</v>
      </c>
      <c r="C7" s="130" t="s">
        <v>45</v>
      </c>
      <c r="D7" s="131"/>
      <c r="E7" s="131"/>
      <c r="F7" s="132"/>
      <c r="G7" s="133" t="s">
        <v>89</v>
      </c>
      <c r="H7" s="195"/>
      <c r="J7" s="4"/>
      <c r="K7" s="145"/>
      <c r="L7" s="145"/>
      <c r="M7" s="145"/>
      <c r="N7" s="145"/>
      <c r="O7" s="18"/>
      <c r="P7" s="147"/>
    </row>
    <row r="8" spans="1:16" ht="13.5" customHeight="1" thickBot="1">
      <c r="A8" s="128"/>
      <c r="B8" s="128"/>
      <c r="C8" s="21" t="s">
        <v>41</v>
      </c>
      <c r="D8" s="20" t="s">
        <v>42</v>
      </c>
      <c r="E8" s="191"/>
      <c r="F8" s="191"/>
      <c r="G8" s="134"/>
      <c r="H8" s="195"/>
      <c r="J8" s="4"/>
      <c r="K8" s="145"/>
      <c r="L8" s="145"/>
      <c r="M8" s="145"/>
      <c r="N8" s="145"/>
      <c r="O8" s="18"/>
      <c r="P8" s="147"/>
    </row>
    <row r="9" spans="1:16" ht="39" customHeight="1" thickBot="1">
      <c r="A9" s="129"/>
      <c r="B9" s="129"/>
      <c r="C9" s="43" t="s">
        <v>87</v>
      </c>
      <c r="D9" s="44" t="s">
        <v>47</v>
      </c>
      <c r="E9" s="192"/>
      <c r="F9" s="192"/>
      <c r="G9" s="135"/>
      <c r="H9" s="106"/>
      <c r="J9" s="4"/>
      <c r="K9" s="146"/>
      <c r="L9" s="146"/>
      <c r="M9" s="146"/>
      <c r="N9" s="146"/>
      <c r="O9" s="32"/>
      <c r="P9" s="148"/>
    </row>
    <row r="10" spans="1:16" ht="25.5">
      <c r="A10" s="8">
        <v>1</v>
      </c>
      <c r="B10" s="96" t="s">
        <v>160</v>
      </c>
      <c r="C10" s="19"/>
      <c r="D10" s="19"/>
      <c r="E10" s="118">
        <f>D10-0.00001</f>
        <v>-1.0000000000000001E-5</v>
      </c>
      <c r="F10" s="118">
        <f>E10-0.00001</f>
        <v>-2.0000000000000002E-5</v>
      </c>
      <c r="G10" s="10">
        <f t="shared" ref="G10:G22" si="0">SUM(C10:D10)</f>
        <v>0</v>
      </c>
      <c r="H10" s="107"/>
      <c r="I10" s="116" t="str">
        <f t="shared" ref="I10:I22" si="1">IF(C10&lt;&gt;0,AND(D10&lt;C10,E10&lt;D10,F10&lt;E10),"")</f>
        <v/>
      </c>
      <c r="J10" s="4"/>
      <c r="K10" s="33" t="str">
        <f>IF(C10&lt;&gt;0,"Preço OK Coluna (A) Faixa 1","Lançar Preço Coluna (A) Faixa 1")</f>
        <v>Lançar Preço Coluna (A) Faixa 1</v>
      </c>
      <c r="L10" s="33" t="str">
        <f>IF(D10&lt;&gt;0,"Preço OK Coluna (B) Faixa 1","Lançar Preço Coluna (B) Faixa 1")</f>
        <v>Lançar Preço Coluna (B) Faixa 1</v>
      </c>
      <c r="M10" s="33" t="str">
        <f>IF(E10&lt;&gt;0,"Preço OK Coluna (C) Faixa 1","Lançar Preço Coluna (C) Faixa 1")</f>
        <v>Preço OK Coluna (C) Faixa 1</v>
      </c>
      <c r="N10" s="33" t="str">
        <f>IF(F10&lt;&gt;0,"Preço OK Coluna (D) Faixa 1","Lançar Preço Coluna (D) Faixa 1")</f>
        <v>Preço OK Coluna (D) Faixa 1</v>
      </c>
      <c r="O10" s="35"/>
      <c r="P10" s="31" t="str">
        <f>IF(F10&lt;&gt;"",IF(I10=TRUE,"Preços OK na Faixa 1","ERRO Preços na Faixa 1"),"Lançar Preços na Faixa 1")</f>
        <v>ERRO Preços na Faixa 1</v>
      </c>
    </row>
    <row r="11" spans="1:16" ht="25.5">
      <c r="A11" s="11">
        <v>2</v>
      </c>
      <c r="B11" s="12" t="s">
        <v>161</v>
      </c>
      <c r="C11" s="19"/>
      <c r="D11" s="19"/>
      <c r="E11" s="118">
        <f t="shared" ref="E11:F22" si="2">D11-0.00001</f>
        <v>-1.0000000000000001E-5</v>
      </c>
      <c r="F11" s="118">
        <f t="shared" si="2"/>
        <v>-2.0000000000000002E-5</v>
      </c>
      <c r="G11" s="10">
        <f t="shared" si="0"/>
        <v>0</v>
      </c>
      <c r="H11" s="107"/>
      <c r="I11" s="116" t="str">
        <f t="shared" si="1"/>
        <v/>
      </c>
      <c r="J11" s="4"/>
      <c r="K11" s="33" t="str">
        <f>IF(C11&lt;&gt;0,IF(AND(C11&lt;C10),"Preço Ok Coluna (A) Faixa 2","ERRO Preço Coluna (A) Faixa 2"),"Lançar Preço Coluna (A) Faixa 2")</f>
        <v>Lançar Preço Coluna (A) Faixa 2</v>
      </c>
      <c r="L11" s="33" t="str">
        <f>IF(D11&lt;&gt;0,IF(AND(D11&lt;D10),"Preço Ok Coluna (B) Faixa 2","ERRO Preço Coluna (B) Faixa 2"),"Lançar Preço Coluna (B) Faixa 2")</f>
        <v>Lançar Preço Coluna (B) Faixa 2</v>
      </c>
      <c r="M11" s="33" t="str">
        <f>IF(E11&lt;&gt;0,IF(AND(E11&lt;E10),"Preço Ok Coluna (C) Faixa 2","ERRO Preço Coluna (C) Faixa 2"),"Lançar Preço Coluna (C) Faixa 2")</f>
        <v>ERRO Preço Coluna (C) Faixa 2</v>
      </c>
      <c r="N11" s="33" t="str">
        <f>IF(F11&lt;&gt;0,IF(AND(F11&lt;F10),"Preço Ok Coluna (D) Faixa 2","ERRO Preço Coluna (D) Faixa 2"),"Lançar Preço Coluna (D) Faixa 2")</f>
        <v>ERRO Preço Coluna (D) Faixa 2</v>
      </c>
      <c r="O11" s="33"/>
      <c r="P11" s="31" t="str">
        <f>IF(F11&lt;&gt;"",IF(I11=TRUE,"Preços OK na Faixa 2","ERRO Preços na Faixa 2"),"Lançar Preços na Faixa 2")</f>
        <v>ERRO Preços na Faixa 2</v>
      </c>
    </row>
    <row r="12" spans="1:16" ht="25.5">
      <c r="A12" s="11">
        <v>3</v>
      </c>
      <c r="B12" s="12" t="s">
        <v>162</v>
      </c>
      <c r="C12" s="19"/>
      <c r="D12" s="19"/>
      <c r="E12" s="118">
        <f t="shared" si="2"/>
        <v>-1.0000000000000001E-5</v>
      </c>
      <c r="F12" s="118">
        <f t="shared" si="2"/>
        <v>-2.0000000000000002E-5</v>
      </c>
      <c r="G12" s="10">
        <f t="shared" si="0"/>
        <v>0</v>
      </c>
      <c r="H12" s="107"/>
      <c r="I12" s="116" t="str">
        <f t="shared" si="1"/>
        <v/>
      </c>
      <c r="J12" s="4"/>
      <c r="K12" s="33" t="str">
        <f>IF(C12&lt;&gt;0,IF(AND(C12&lt;C11),"Preço Ok Coluna (A) Faixa 3","ERRO Preço Coluna (A) Faixa 3"),"Lançar Preço Coluna (A) Faixa 3")</f>
        <v>Lançar Preço Coluna (A) Faixa 3</v>
      </c>
      <c r="L12" s="33" t="str">
        <f>IF(D12&lt;&gt;0,IF(AND(D12&lt;D11),"Preço Ok Coluna (B) Faixa 3","ERRO Preço Coluna (B) Faixa 3"),"Lançar Preço Coluna (B) Faixa 3")</f>
        <v>Lançar Preço Coluna (B) Faixa 3</v>
      </c>
      <c r="M12" s="33" t="str">
        <f>IF(E12&lt;&gt;0,IF(AND(E12&lt;E11),"Preço Ok Coluna (C) Faixa 3","ERRO Preço Coluna (C) Faixa 3"),"Lançar Preço Coluna (C) Faixa3")</f>
        <v>ERRO Preço Coluna (C) Faixa 3</v>
      </c>
      <c r="N12" s="33" t="str">
        <f>IF(F12&lt;&gt;0,IF(AND(F12&lt;F11),"Preço Ok Coluna (D) Faixa 3","ERRO Preço Coluna (D) Faixa 3"),"Lançar Preço Coluna (D) Faixa 3")</f>
        <v>ERRO Preço Coluna (D) Faixa 3</v>
      </c>
      <c r="O12" s="33"/>
      <c r="P12" s="31" t="str">
        <f>IF(F12&lt;&gt;"",IF(I12=TRUE,"Preços OK na Faixa 3","ERRO Preços na Faixa 3"),"Lançar Preços na Faixa 3")</f>
        <v>ERRO Preços na Faixa 3</v>
      </c>
    </row>
    <row r="13" spans="1:16" ht="25.5">
      <c r="A13" s="11">
        <v>4</v>
      </c>
      <c r="B13" s="12" t="s">
        <v>163</v>
      </c>
      <c r="C13" s="19"/>
      <c r="D13" s="19"/>
      <c r="E13" s="118">
        <f t="shared" si="2"/>
        <v>-1.0000000000000001E-5</v>
      </c>
      <c r="F13" s="118">
        <f t="shared" si="2"/>
        <v>-2.0000000000000002E-5</v>
      </c>
      <c r="G13" s="10">
        <f t="shared" si="0"/>
        <v>0</v>
      </c>
      <c r="H13" s="107"/>
      <c r="I13" s="116" t="str">
        <f t="shared" si="1"/>
        <v/>
      </c>
      <c r="J13" s="4"/>
      <c r="K13" s="33" t="str">
        <f>IF(C13&lt;&gt;0,IF(AND(C13&lt;C12),"Preço Ok Coluna (A) Faixa 4","ERRO Preço Coluna (A) Faixa 4"),"Lançar Preço Coluna (A) Faixa 4")</f>
        <v>Lançar Preço Coluna (A) Faixa 4</v>
      </c>
      <c r="L13" s="33" t="str">
        <f>IF(D13&lt;&gt;0,IF(AND(D13&lt;D12),"Preço Ok Coluna (B) Faixa 4","ERRO Preço Coluna (B) Faixa 4"),"Lançar Preço Coluna (B) Faixa 4")</f>
        <v>Lançar Preço Coluna (B) Faixa 4</v>
      </c>
      <c r="M13" s="33" t="str">
        <f>IF(E13&lt;&gt;0,IF(AND(E13&lt;E12),"Preço Ok Coluna (C) Faixa 4","ERRO Preço Coluna (C) Faixa 4"),"Lançar Preço Coluna (C) Faixa 4")</f>
        <v>ERRO Preço Coluna (C) Faixa 4</v>
      </c>
      <c r="N13" s="33" t="str">
        <f>IF(F13&lt;&gt;0,IF(AND(F13&lt;F12),"Preço Ok Coluna (D) Faixa 4","ERRO Preço Coluna (D) Faixa 4"),"Lançar Preço Coluna (D) Faixa 4")</f>
        <v>ERRO Preço Coluna (D) Faixa 4</v>
      </c>
      <c r="O13" s="33"/>
      <c r="P13" s="31" t="str">
        <f>IF(F13&lt;&gt;"",IF(I13=TRUE,"Preços OK na Faixa 4","ERRO Preços na Faixa 4"),"Lançar Preços na Faixa 4")</f>
        <v>ERRO Preços na Faixa 4</v>
      </c>
    </row>
    <row r="14" spans="1:16" ht="25.5">
      <c r="A14" s="14">
        <v>5</v>
      </c>
      <c r="B14" s="15" t="s">
        <v>164</v>
      </c>
      <c r="C14" s="19"/>
      <c r="D14" s="19"/>
      <c r="E14" s="118">
        <f t="shared" si="2"/>
        <v>-1.0000000000000001E-5</v>
      </c>
      <c r="F14" s="118">
        <f t="shared" si="2"/>
        <v>-2.0000000000000002E-5</v>
      </c>
      <c r="G14" s="10">
        <f t="shared" si="0"/>
        <v>0</v>
      </c>
      <c r="H14" s="107"/>
      <c r="I14" s="116" t="str">
        <f t="shared" si="1"/>
        <v/>
      </c>
      <c r="J14" s="18"/>
      <c r="K14" s="33" t="str">
        <f>IF(C14&lt;&gt;0,IF(AND(C14&lt;C13),"Preço Ok Coluna (A) Faixa 5","ERRO Preço Coluna (A) Faixa 5"),"Lançar Preço Coluna (A) Faixa 5")</f>
        <v>Lançar Preço Coluna (A) Faixa 5</v>
      </c>
      <c r="L14" s="33" t="str">
        <f>IF(D14&lt;&gt;0,IF(AND(D14&lt;D13),"Preço Ok Coluna (B) Faixa 5","ERRO Preço Coluna (B) Faixa 5"),"Lançar Preço Coluna (B) Faixa 5")</f>
        <v>Lançar Preço Coluna (B) Faixa 5</v>
      </c>
      <c r="M14" s="33" t="str">
        <f>IF(E14&lt;&gt;0,IF(AND(E14&lt;E13),"Preço Ok Coluna (C) Faixa 5","ERRO Preço Coluna (C) Faixa 5"),"Lançar Preço Coluna (C) Faixa 5")</f>
        <v>ERRO Preço Coluna (C) Faixa 5</v>
      </c>
      <c r="N14" s="33" t="str">
        <f>IF(F14&lt;&gt;0,IF(AND(F14&lt;F13),"Preço Ok Coluna (D) Faixa 5","ERRO Preço Coluna (D) Faixa 5"),"Lançar Preço Coluna (D) Faixa 5")</f>
        <v>ERRO Preço Coluna (D) Faixa 5</v>
      </c>
      <c r="O14" s="33"/>
      <c r="P14" s="31" t="str">
        <f>IF(F14&lt;&gt;"",IF(I14=TRUE,"Preços OK na Faixa 5","ERRO Preços na Faixa 5"),"Lançar Preços na Faixa 5")</f>
        <v>ERRO Preços na Faixa 5</v>
      </c>
    </row>
    <row r="15" spans="1:16" ht="25.5">
      <c r="A15" s="11">
        <v>6</v>
      </c>
      <c r="B15" s="12" t="s">
        <v>165</v>
      </c>
      <c r="C15" s="19"/>
      <c r="D15" s="19"/>
      <c r="E15" s="118">
        <f t="shared" si="2"/>
        <v>-1.0000000000000001E-5</v>
      </c>
      <c r="F15" s="118">
        <f t="shared" si="2"/>
        <v>-2.0000000000000002E-5</v>
      </c>
      <c r="G15" s="10">
        <f t="shared" si="0"/>
        <v>0</v>
      </c>
      <c r="H15" s="107"/>
      <c r="I15" s="116" t="str">
        <f t="shared" si="1"/>
        <v/>
      </c>
      <c r="J15" s="4"/>
      <c r="K15" s="33" t="str">
        <f>IF(C15&lt;&gt;0,IF(AND(C15&lt;C14),"Preço Ok Coluna (A) Faixa 6","ERRO Preço Coluna (A) Faixa 6"),"Lançar Preço Coluna (A) Faixa 6")</f>
        <v>Lançar Preço Coluna (A) Faixa 6</v>
      </c>
      <c r="L15" s="33" t="str">
        <f>IF(D15&lt;&gt;0,IF(AND(D15&lt;D14),"Preço Ok Coluna (B) Faixa 6","ERRO Preço Coluna (B) Faixa 6"),"Lançar Preço Coluna (B) Faixa 6")</f>
        <v>Lançar Preço Coluna (B) Faixa 6</v>
      </c>
      <c r="M15" s="33" t="str">
        <f>IF(E15&lt;&gt;0,IF(AND(E15&lt;E14),"Preço Ok Coluna (C) Faixa 6","ERRO Preço Coluna (C) Faixa 6"),"Lançar Preço Coluna (C) Faixa 6")</f>
        <v>ERRO Preço Coluna (C) Faixa 6</v>
      </c>
      <c r="N15" s="33" t="str">
        <f>IF(F15&lt;&gt;0,IF(AND(F15&lt;F14),"Preço Ok Coluna (D) Faixa 6","ERRO Preço Coluna (D) Faixa 6"),"Lançar Preço Coluna (D) Faixa 6")</f>
        <v>ERRO Preço Coluna (D) Faixa 6</v>
      </c>
      <c r="O15" s="33"/>
      <c r="P15" s="31" t="str">
        <f>IF(F15&lt;&gt;"",IF(I15=TRUE,"Preços OK na Faixa 6","ERRO Preços na Faixa 6"),"Lançar Preços na Faixa 6")</f>
        <v>ERRO Preços na Faixa 6</v>
      </c>
    </row>
    <row r="16" spans="1:16" ht="25.5">
      <c r="A16" s="11">
        <v>7</v>
      </c>
      <c r="B16" s="12" t="s">
        <v>166</v>
      </c>
      <c r="C16" s="19"/>
      <c r="D16" s="19"/>
      <c r="E16" s="118">
        <f t="shared" si="2"/>
        <v>-1.0000000000000001E-5</v>
      </c>
      <c r="F16" s="118">
        <f t="shared" si="2"/>
        <v>-2.0000000000000002E-5</v>
      </c>
      <c r="G16" s="10">
        <f t="shared" si="0"/>
        <v>0</v>
      </c>
      <c r="H16" s="107"/>
      <c r="I16" s="116" t="str">
        <f t="shared" si="1"/>
        <v/>
      </c>
      <c r="J16" s="4"/>
      <c r="K16" s="33" t="str">
        <f>IF(C16&lt;&gt;0,IF(AND(C16&lt;C15),"Preço Ok Coluna (A) Faixa 7","ERRO Preço Coluna (A) Faixa 7"),"Lançar Preço Coluna (A) Faixa 7")</f>
        <v>Lançar Preço Coluna (A) Faixa 7</v>
      </c>
      <c r="L16" s="33" t="str">
        <f>IF(D16&lt;&gt;0,IF(AND(D16&lt;D15),"Preço Ok Coluna (B) Faixa 7","ERRO Preço Coluna (B) Faixa 7"),"Lançar Preço Coluna (B) Faixa 7")</f>
        <v>Lançar Preço Coluna (B) Faixa 7</v>
      </c>
      <c r="M16" s="33" t="str">
        <f>IF(E16&lt;&gt;0,IF(AND(E16&lt;E15),"Preço Ok Coluna (C) Faixa 7","ERRO Preço Coluna (C) Faixa 7"),"Lançar Preço Coluna (C) Faixa 7")</f>
        <v>ERRO Preço Coluna (C) Faixa 7</v>
      </c>
      <c r="N16" s="33" t="str">
        <f>IF(F16&lt;&gt;0,IF(AND(F16&lt;F15),"Preço Ok Coluna (D) Faixa 7","ERRO Preço Coluna (D) Faixa 7"),"Lançar Preço Coluna (D) Faixa 7")</f>
        <v>ERRO Preço Coluna (D) Faixa 7</v>
      </c>
      <c r="O16" s="33"/>
      <c r="P16" s="31" t="str">
        <f>IF(F16&lt;&gt;"",IF(I16=TRUE,"Preços OK na Faixa 7","ERRO Preços na Faixa 7"),"Lançar Preços na Faixa 7")</f>
        <v>ERRO Preços na Faixa 7</v>
      </c>
    </row>
    <row r="17" spans="1:16" ht="25.5">
      <c r="A17" s="11">
        <v>8</v>
      </c>
      <c r="B17" s="12" t="s">
        <v>167</v>
      </c>
      <c r="C17" s="19"/>
      <c r="D17" s="19"/>
      <c r="E17" s="118">
        <f t="shared" si="2"/>
        <v>-1.0000000000000001E-5</v>
      </c>
      <c r="F17" s="118">
        <f t="shared" si="2"/>
        <v>-2.0000000000000002E-5</v>
      </c>
      <c r="G17" s="10">
        <f t="shared" si="0"/>
        <v>0</v>
      </c>
      <c r="H17" s="107"/>
      <c r="I17" s="116" t="str">
        <f t="shared" si="1"/>
        <v/>
      </c>
      <c r="J17" s="4"/>
      <c r="K17" s="33" t="str">
        <f>IF(C17&lt;&gt;0,IF(AND(C17&lt;C16),"Preço Ok Coluna (A) Faixa 8","ERRO Preço Coluna (A) Faixa 8"),"Lançar Preço Coluna (A) Faixa 8")</f>
        <v>Lançar Preço Coluna (A) Faixa 8</v>
      </c>
      <c r="L17" s="33" t="str">
        <f>IF(D17&lt;&gt;0,IF(AND(D17&lt;D16),"Preço Ok Coluna (B) Faixa 8","ERRO Preço Coluna (B) Faixa 8"),"Lançar Preço Coluna (B) Faixa 8")</f>
        <v>Lançar Preço Coluna (B) Faixa 8</v>
      </c>
      <c r="M17" s="33" t="str">
        <f>IF(E17&lt;&gt;0,IF(AND(E17&lt;E16),"Preço Ok Coluna (C) Faixa 8","ERRO Preço Coluna (C) Faixa 8"),"Lançar Preço Coluna (C) Faixa 8")</f>
        <v>ERRO Preço Coluna (C) Faixa 8</v>
      </c>
      <c r="N17" s="33" t="str">
        <f>IF(F17&lt;&gt;0,IF(AND(F17&lt;F16),"Preço Ok Coluna (D) Faixa 8","ERRO Preço Coluna (D) Faixa 8"),"Lançar Preço Coluna (D) Faixa 8")</f>
        <v>ERRO Preço Coluna (D) Faixa 8</v>
      </c>
      <c r="O17" s="33"/>
      <c r="P17" s="31" t="str">
        <f>IF(F17&lt;&gt;"",IF(I17=TRUE,"Preços OK na Faixa 8","ERRO Preços na Faixa 8"),"Lançar Preços na Faixa 8")</f>
        <v>ERRO Preços na Faixa 8</v>
      </c>
    </row>
    <row r="18" spans="1:16" ht="25.5">
      <c r="A18" s="11">
        <v>9</v>
      </c>
      <c r="B18" s="12" t="s">
        <v>168</v>
      </c>
      <c r="C18" s="19"/>
      <c r="D18" s="19"/>
      <c r="E18" s="118">
        <f t="shared" si="2"/>
        <v>-1.0000000000000001E-5</v>
      </c>
      <c r="F18" s="118">
        <f t="shared" si="2"/>
        <v>-2.0000000000000002E-5</v>
      </c>
      <c r="G18" s="10">
        <f t="shared" si="0"/>
        <v>0</v>
      </c>
      <c r="H18" s="107"/>
      <c r="I18" s="116" t="str">
        <f t="shared" si="1"/>
        <v/>
      </c>
      <c r="J18" s="4"/>
      <c r="K18" s="33" t="str">
        <f>IF(C18&lt;&gt;0,IF(AND(C18&lt;C17),"Preço Ok Coluna (A) Faixa 9","ERRO Preço Coluna (A) Faixa 9"),"Lançar Preço Coluna (A) Faixa 9")</f>
        <v>Lançar Preço Coluna (A) Faixa 9</v>
      </c>
      <c r="L18" s="33" t="str">
        <f>IF(D18&lt;&gt;0,IF(AND(D18&lt;D17),"Preço Ok Coluna (B) Faixa 9","ERRO Preço Coluna (B) Faixa 9"),"Lançar Preço Coluna (B) Faixa 9")</f>
        <v>Lançar Preço Coluna (B) Faixa 9</v>
      </c>
      <c r="M18" s="33" t="str">
        <f>IF(E18&lt;&gt;0,IF(AND(E18&lt;E17),"Preço Ok Coluna (C) Faixa 9","ERRO Preço Coluna (C) Faixa 9"),"Lançar Preço Coluna (C) Faixa 9")</f>
        <v>ERRO Preço Coluna (C) Faixa 9</v>
      </c>
      <c r="N18" s="33" t="str">
        <f>IF(F18&lt;&gt;0,IF(AND(F18&lt;F17),"Preço Ok Coluna (D) Faixa 9","ERRO Preço Coluna (D) Faixa 9"),"Lançar Preço Coluna (D) Faixa 9")</f>
        <v>ERRO Preço Coluna (D) Faixa 9</v>
      </c>
      <c r="O18" s="33"/>
      <c r="P18" s="31" t="str">
        <f>IF(F18&lt;&gt;"",IF(I18=TRUE,"Preços OK na Faixa 9","ERRO Preços na Faixa 9"),"Lançar Preços na Faixa 9")</f>
        <v>ERRO Preços na Faixa 9</v>
      </c>
    </row>
    <row r="19" spans="1:16" ht="25.5">
      <c r="A19" s="11">
        <v>10</v>
      </c>
      <c r="B19" s="12" t="s">
        <v>169</v>
      </c>
      <c r="C19" s="19"/>
      <c r="D19" s="19"/>
      <c r="E19" s="118">
        <f t="shared" si="2"/>
        <v>-1.0000000000000001E-5</v>
      </c>
      <c r="F19" s="118">
        <f t="shared" si="2"/>
        <v>-2.0000000000000002E-5</v>
      </c>
      <c r="G19" s="10">
        <f t="shared" si="0"/>
        <v>0</v>
      </c>
      <c r="H19" s="107"/>
      <c r="I19" s="116" t="str">
        <f t="shared" si="1"/>
        <v/>
      </c>
      <c r="J19" s="4"/>
      <c r="K19" s="33" t="str">
        <f>IF(C19&lt;&gt;0,IF(AND(C19&lt;C18),"Preço Ok Coluna (A) Faixa 10","ERRO Preço Coluna (A) Faixa 10"),"Lançar Preço Coluna (A) Faixa 10")</f>
        <v>Lançar Preço Coluna (A) Faixa 10</v>
      </c>
      <c r="L19" s="33" t="str">
        <f>IF(D19&lt;&gt;0,IF(AND(D19&lt;D18),"Preço Ok Coluna (B) Faixa 10","ERRO Preço Coluna (B) Faixa 10"),"Lançar Preço Coluna (B) Faixa 10")</f>
        <v>Lançar Preço Coluna (B) Faixa 10</v>
      </c>
      <c r="M19" s="33" t="str">
        <f>IF(E19&lt;&gt;0,IF(AND(E19&lt;E18),"Preço Ok Coluna (C) Faixa 10","ERRO Preço Coluna (C) Faixa 10"),"Lançar Preço Coluna (C) Faixa 10")</f>
        <v>ERRO Preço Coluna (C) Faixa 10</v>
      </c>
      <c r="N19" s="33" t="str">
        <f>IF(F19&lt;&gt;0,IF(AND(F19&lt;F18),"Preço Ok Coluna (D) Faixa 10","ERRO Preço Coluna (D) Faixa 10"),"Lançar Preço Coluna (D) Faixa 10")</f>
        <v>ERRO Preço Coluna (D) Faixa 10</v>
      </c>
      <c r="O19" s="33"/>
      <c r="P19" s="31" t="str">
        <f>IF(F19&lt;&gt;"",IF(I19=TRUE,"Preços OK na Faixa 10","ERRO Preços na Faixa 10"),"Lançar Preços na Faixa 10")</f>
        <v>ERRO Preços na Faixa 10</v>
      </c>
    </row>
    <row r="20" spans="1:16" ht="25.5">
      <c r="A20" s="11">
        <v>11</v>
      </c>
      <c r="B20" s="12" t="s">
        <v>170</v>
      </c>
      <c r="C20" s="19"/>
      <c r="D20" s="19"/>
      <c r="E20" s="118">
        <f t="shared" si="2"/>
        <v>-1.0000000000000001E-5</v>
      </c>
      <c r="F20" s="118">
        <f t="shared" si="2"/>
        <v>-2.0000000000000002E-5</v>
      </c>
      <c r="G20" s="10">
        <f t="shared" si="0"/>
        <v>0</v>
      </c>
      <c r="H20" s="107"/>
      <c r="I20" s="116" t="str">
        <f t="shared" si="1"/>
        <v/>
      </c>
      <c r="J20" s="4"/>
      <c r="K20" s="33" t="str">
        <f>IF(C20&lt;&gt;0,IF(AND(C20&lt;C19),"Preço Ok Coluna (A) Faixa 11","ERRO Preço Coluna (A) Faixa 11"),"Lançar Preço Coluna (A) Faixa 11")</f>
        <v>Lançar Preço Coluna (A) Faixa 11</v>
      </c>
      <c r="L20" s="33" t="str">
        <f>IF(D20&lt;&gt;0,IF(AND(D20&lt;D19),"Preço Ok Coluna (B) Faixa 11","ERRO Preço Coluna (B) Faixa 11"),"Lançar Preço Coluna (B) Faixa 11")</f>
        <v>Lançar Preço Coluna (B) Faixa 11</v>
      </c>
      <c r="M20" s="33" t="str">
        <f>IF(E20&lt;&gt;0,IF(AND(E20&lt;E19),"Preço Ok Coluna (C) Faixa 11","ERRO Preço Coluna (C) Faixa 11"),"Lançar Preço Coluna (C) Faixa 11")</f>
        <v>ERRO Preço Coluna (C) Faixa 11</v>
      </c>
      <c r="N20" s="33" t="str">
        <f>IF(F20&lt;&gt;0,IF(AND(F20&lt;F19),"Preço Ok Coluna (D) Faixa 11","ERRO Preço Coluna (D) Faixa 11"),"Lançar Preço Coluna (D) Faixa 11")</f>
        <v>ERRO Preço Coluna (D) Faixa 11</v>
      </c>
      <c r="O20" s="33"/>
      <c r="P20" s="31" t="str">
        <f>IF(F20&lt;&gt;"",IF(I20=TRUE,"Preços OK na Faixa 11","ERRO Preços na Faixa 11"),"Lançar Preços na Faixa 11")</f>
        <v>ERRO Preços na Faixa 11</v>
      </c>
    </row>
    <row r="21" spans="1:16" ht="25.5">
      <c r="A21" s="11">
        <v>12</v>
      </c>
      <c r="B21" s="12" t="s">
        <v>171</v>
      </c>
      <c r="C21" s="19"/>
      <c r="D21" s="19"/>
      <c r="E21" s="118">
        <f t="shared" si="2"/>
        <v>-1.0000000000000001E-5</v>
      </c>
      <c r="F21" s="118">
        <f t="shared" si="2"/>
        <v>-2.0000000000000002E-5</v>
      </c>
      <c r="G21" s="10">
        <f t="shared" si="0"/>
        <v>0</v>
      </c>
      <c r="H21" s="107"/>
      <c r="I21" s="116" t="str">
        <f t="shared" si="1"/>
        <v/>
      </c>
      <c r="J21" s="4"/>
      <c r="K21" s="39" t="str">
        <f>IF(C21&lt;&gt;0,IF(AND(C21&lt;C20),"Preço Ok Coluna (A) Faixa 12","ERRO Preço Coluna (A) Faixa 12"),"Lançar Preço Coluna (A) Faixa 12")</f>
        <v>Lançar Preço Coluna (A) Faixa 12</v>
      </c>
      <c r="L21" s="39" t="str">
        <f>IF(D21&lt;&gt;0,IF(AND(D21&lt;D20),"Preço Ok Coluna (B) Faixa 12","ERRO Preço Coluna (B) Faixa 12"),"Lançar Preço Coluna (B) Faixa 12")</f>
        <v>Lançar Preço Coluna (B) Faixa 12</v>
      </c>
      <c r="M21" s="39" t="str">
        <f>IF(E21&lt;&gt;0,IF(AND(E21&lt;E20),"Preço Ok Coluna (C) Faixa 12","ERRO Preço Coluna (C) Faixa 12"),"Lançar Preço Coluna (C) Faixa 12")</f>
        <v>ERRO Preço Coluna (C) Faixa 12</v>
      </c>
      <c r="N21" s="39" t="str">
        <f>IF(F21&lt;&gt;0,IF(AND(F21&lt;F20),"Preço Ok Coluna (D) Faixa 12","ERRO Preço Coluna (D) Faixa 12"),"Lançar Preço Coluna (D) Faixa 12")</f>
        <v>ERRO Preço Coluna (D) Faixa 12</v>
      </c>
      <c r="O21" s="33"/>
      <c r="P21" s="36" t="str">
        <f>IF(F21&lt;&gt;"",IF(I21=TRUE,"Preços OK na Faixa 12","ERRO Preços na Faixa 12"),"Lançar Preços na Faixa 12")</f>
        <v>ERRO Preços na Faixa 12</v>
      </c>
    </row>
    <row r="22" spans="1:16" ht="26.25" thickBot="1">
      <c r="A22" s="46">
        <v>13</v>
      </c>
      <c r="B22" s="47" t="s">
        <v>172</v>
      </c>
      <c r="C22" s="48"/>
      <c r="D22" s="48"/>
      <c r="E22" s="118">
        <f t="shared" si="2"/>
        <v>-1.0000000000000001E-5</v>
      </c>
      <c r="F22" s="118">
        <f t="shared" si="2"/>
        <v>-2.0000000000000002E-5</v>
      </c>
      <c r="G22" s="49">
        <f t="shared" si="0"/>
        <v>0</v>
      </c>
      <c r="H22" s="107">
        <f>SUM(G10:G22)</f>
        <v>0</v>
      </c>
      <c r="I22" s="116" t="str">
        <f t="shared" si="1"/>
        <v/>
      </c>
      <c r="J22" s="4"/>
      <c r="K22" s="39" t="str">
        <f>IF(C22&lt;&gt;0,IF(AND(C22&lt;C21),"Preço Ok Coluna (A) Faixa 13","ERRO Preço Coluna (A) Faixa 13"),"Lançar Preço Coluna (A) Faixa 13")</f>
        <v>Lançar Preço Coluna (A) Faixa 13</v>
      </c>
      <c r="L22" s="39" t="str">
        <f>IF(D22&lt;&gt;0,IF(AND(D22&lt;D21),"Preço Ok Coluna (B) Faixa 12","ERRO Preço Coluna (B) Faixa 12"),"Lançar Preço Coluna (B) Faixa 12")</f>
        <v>Lançar Preço Coluna (B) Faixa 12</v>
      </c>
      <c r="M22" s="39" t="str">
        <f>IF(E22&lt;&gt;0,IF(AND(E22&lt;E21),"Preço Ok Coluna (C) Faixa 12","ERRO Preço Coluna (C) Faixa 12"),"Lançar Preço Coluna (C) Faixa 12")</f>
        <v>ERRO Preço Coluna (C) Faixa 12</v>
      </c>
      <c r="N22" s="39" t="str">
        <f>IF(F22&lt;&gt;0,IF(AND(F22&lt;F21),"Preço Ok Coluna (D) Faixa 12","ERRO Preço Coluna (D) Faixa 12"),"Lançar Preço Coluna (D) Faixa 12")</f>
        <v>ERRO Preço Coluna (D) Faixa 12</v>
      </c>
      <c r="O22" s="39"/>
      <c r="P22" s="36" t="str">
        <f>IF(F22&lt;&gt;"",IF(I22=TRUE,"Preços OK na Faixa 13","ERRO Preços na Faixa 13"),"Lançar Preços na Faixa 13")</f>
        <v>ERRO Preços na Faixa 13</v>
      </c>
    </row>
    <row r="23" spans="1:16" ht="13.5" thickBot="1">
      <c r="H23" s="108"/>
      <c r="K23" s="35"/>
      <c r="L23" s="35"/>
      <c r="M23" s="35"/>
      <c r="N23" s="35"/>
      <c r="O23" s="35"/>
      <c r="P23" s="42"/>
    </row>
    <row r="24" spans="1:16" s="63" customFormat="1" ht="30.75" customHeight="1" thickBot="1">
      <c r="A24" s="120" t="s">
        <v>131</v>
      </c>
      <c r="B24" s="121"/>
      <c r="C24" s="121"/>
      <c r="D24" s="121"/>
      <c r="E24" s="122"/>
      <c r="F24" s="122"/>
      <c r="G24" s="123"/>
      <c r="H24" s="104"/>
      <c r="I24" s="117"/>
      <c r="J24" s="60"/>
      <c r="K24" s="145" t="s">
        <v>50</v>
      </c>
      <c r="L24" s="145"/>
      <c r="M24" s="145"/>
      <c r="N24" s="145"/>
      <c r="O24" s="61"/>
      <c r="P24" s="147" t="s">
        <v>51</v>
      </c>
    </row>
    <row r="25" spans="1:16" ht="39.75" customHeight="1" thickBot="1">
      <c r="A25" s="124" t="s">
        <v>174</v>
      </c>
      <c r="B25" s="125"/>
      <c r="C25" s="125"/>
      <c r="D25" s="125"/>
      <c r="E25" s="125"/>
      <c r="F25" s="125"/>
      <c r="G25" s="126"/>
      <c r="H25" s="105"/>
      <c r="J25" s="4"/>
      <c r="K25" s="145"/>
      <c r="L25" s="145"/>
      <c r="M25" s="145"/>
      <c r="N25" s="145"/>
      <c r="O25" s="18"/>
      <c r="P25" s="147"/>
    </row>
    <row r="26" spans="1:16" ht="13.5" customHeight="1" thickBot="1">
      <c r="A26" s="127" t="s">
        <v>37</v>
      </c>
      <c r="B26" s="127" t="s">
        <v>36</v>
      </c>
      <c r="C26" s="130" t="s">
        <v>45</v>
      </c>
      <c r="D26" s="131"/>
      <c r="E26" s="131"/>
      <c r="F26" s="132"/>
      <c r="G26" s="133" t="s">
        <v>89</v>
      </c>
      <c r="H26" s="106"/>
      <c r="J26" s="4"/>
      <c r="K26" s="145"/>
      <c r="L26" s="145"/>
      <c r="M26" s="145"/>
      <c r="N26" s="145"/>
      <c r="O26" s="18"/>
      <c r="P26" s="147"/>
    </row>
    <row r="27" spans="1:16" ht="13.5" customHeight="1" thickBot="1">
      <c r="A27" s="128"/>
      <c r="B27" s="128"/>
      <c r="C27" s="21" t="s">
        <v>41</v>
      </c>
      <c r="D27" s="20" t="s">
        <v>42</v>
      </c>
      <c r="E27" s="191"/>
      <c r="F27" s="191"/>
      <c r="G27" s="134"/>
      <c r="H27" s="106"/>
      <c r="J27" s="4"/>
      <c r="K27" s="145"/>
      <c r="L27" s="145"/>
      <c r="M27" s="145"/>
      <c r="N27" s="145"/>
      <c r="O27" s="18"/>
      <c r="P27" s="147"/>
    </row>
    <row r="28" spans="1:16" ht="39" customHeight="1" thickBot="1">
      <c r="A28" s="129"/>
      <c r="B28" s="129"/>
      <c r="C28" s="43" t="s">
        <v>87</v>
      </c>
      <c r="D28" s="44" t="s">
        <v>47</v>
      </c>
      <c r="E28" s="192"/>
      <c r="F28" s="192"/>
      <c r="G28" s="135"/>
      <c r="H28" s="106"/>
      <c r="J28" s="4"/>
      <c r="K28" s="146"/>
      <c r="L28" s="146"/>
      <c r="M28" s="146"/>
      <c r="N28" s="146"/>
      <c r="O28" s="32"/>
      <c r="P28" s="148"/>
    </row>
    <row r="29" spans="1:16" ht="25.5">
      <c r="A29" s="8">
        <v>1</v>
      </c>
      <c r="B29" s="96" t="s">
        <v>160</v>
      </c>
      <c r="C29" s="19"/>
      <c r="D29" s="19"/>
      <c r="E29" s="118">
        <f>D29-0.00001</f>
        <v>-1.0000000000000001E-5</v>
      </c>
      <c r="F29" s="118">
        <f>E29-0.00001</f>
        <v>-2.0000000000000002E-5</v>
      </c>
      <c r="G29" s="10">
        <f t="shared" ref="G29:G41" si="3">SUM(C29:D29)</f>
        <v>0</v>
      </c>
      <c r="H29" s="107"/>
      <c r="I29" s="116" t="str">
        <f t="shared" ref="I29:I41" si="4">IF(C29&lt;&gt;0,AND(D29&lt;C29,E29&lt;D29,F29&lt;E29),"")</f>
        <v/>
      </c>
      <c r="J29" s="4"/>
      <c r="K29" s="40" t="str">
        <f>IF(C29&lt;&gt;0,IF(AND(C29&lt;C10),"Preço Ok Coluna (A) Faixa 1","ERRO Preço Coluna (A) Faixa 1"),"Lançar Preço Coluna (A) Faixa 1")</f>
        <v>Lançar Preço Coluna (A) Faixa 1</v>
      </c>
      <c r="L29" s="40" t="str">
        <f>IF(D29&lt;&gt;0,IF(AND(D29&lt;D10),"Preço Ok Coluna (B) Faixa 1","ERRO Preço Coluna (B) Faixa 1"),"Lançar Preço Coluna (B) Faixa 1")</f>
        <v>Lançar Preço Coluna (B) Faixa 1</v>
      </c>
      <c r="M29" s="40" t="str">
        <f>IF(E29&lt;&gt;0,IF(AND(E29&lt;E10),"Preço Ok Coluna (C) Faixa 1","ERRO Preço Coluna (C) Faixa 1"),"Lançar Preço Coluna (C) Faixa 1")</f>
        <v>ERRO Preço Coluna (C) Faixa 1</v>
      </c>
      <c r="N29" s="40" t="str">
        <f>IF(F29&lt;&gt;0,IF(AND(F29&lt;F10),"Preço Ok Coluna (D) Faixa 1","ERRO Preço Coluna (D) Faixa 1"),"Lançar Preço Coluna (D) Faixa 1")</f>
        <v>ERRO Preço Coluna (D) Faixa 1</v>
      </c>
      <c r="O29" s="40"/>
      <c r="P29" s="31" t="str">
        <f>IF(F29&lt;&gt;"",IF(I29=TRUE,"Preços OK na Faixa 1","ERRO Preços na Faixa 1"),"Lançar Preços na Faixa 1")</f>
        <v>ERRO Preços na Faixa 1</v>
      </c>
    </row>
    <row r="30" spans="1:16" ht="25.5">
      <c r="A30" s="11">
        <v>2</v>
      </c>
      <c r="B30" s="12" t="s">
        <v>161</v>
      </c>
      <c r="C30" s="19"/>
      <c r="D30" s="19"/>
      <c r="E30" s="118">
        <f t="shared" ref="E30:F41" si="5">D30-0.00001</f>
        <v>-1.0000000000000001E-5</v>
      </c>
      <c r="F30" s="118">
        <f t="shared" si="5"/>
        <v>-2.0000000000000002E-5</v>
      </c>
      <c r="G30" s="10">
        <f t="shared" si="3"/>
        <v>0</v>
      </c>
      <c r="H30" s="107"/>
      <c r="I30" s="116" t="str">
        <f t="shared" si="4"/>
        <v/>
      </c>
      <c r="J30" s="4"/>
      <c r="K30" s="40" t="str">
        <f>IF(C30&lt;&gt;0,IF(AND(C30&lt;C11),"Preço Ok Coluna (A) Faixa 1","ERRO Preço Coluna (A) Faixa 1"),"Lançar Preço Coluna (A) Faixa 1")</f>
        <v>Lançar Preço Coluna (A) Faixa 1</v>
      </c>
      <c r="L30" s="40" t="str">
        <f>IF(D30&lt;&gt;0,IF(AND(D30&lt;D11),"Preço Ok Coluna (B) Faixa 1","ERRO Preço Coluna (B) Faixa 1"),"Lançar Preço Coluna (B) Faixa 1")</f>
        <v>Lançar Preço Coluna (B) Faixa 1</v>
      </c>
      <c r="M30" s="40" t="str">
        <f>IF(E30&lt;&gt;0,IF(AND(E30&lt;E11),"Preço Ok Coluna (C) Faixa 1","ERRO Preço Coluna (C) Faixa 1"),"Lançar Preço Coluna (C) Faixa 1")</f>
        <v>ERRO Preço Coluna (C) Faixa 1</v>
      </c>
      <c r="N30" s="40" t="str">
        <f>IF(F30&lt;&gt;0,IF(AND(F30&lt;F11),"Preço Ok Coluna (D) Faixa 1","ERRO Preço Coluna (D) Faixa 1"),"Lançar Preço Coluna (D) Faixa 1")</f>
        <v>ERRO Preço Coluna (D) Faixa 1</v>
      </c>
      <c r="O30" s="33"/>
      <c r="P30" s="31" t="str">
        <f>IF(F30&lt;&gt;"",IF(I30=TRUE,"Preços OK na Faixa 2","ERRO Preços na Faixa 2"),"Lançar Preços na Faixa 2")</f>
        <v>ERRO Preços na Faixa 2</v>
      </c>
    </row>
    <row r="31" spans="1:16" ht="25.5">
      <c r="A31" s="11">
        <v>3</v>
      </c>
      <c r="B31" s="12" t="s">
        <v>162</v>
      </c>
      <c r="C31" s="19"/>
      <c r="D31" s="19"/>
      <c r="E31" s="118">
        <f t="shared" si="5"/>
        <v>-1.0000000000000001E-5</v>
      </c>
      <c r="F31" s="118">
        <f t="shared" si="5"/>
        <v>-2.0000000000000002E-5</v>
      </c>
      <c r="G31" s="10">
        <f t="shared" si="3"/>
        <v>0</v>
      </c>
      <c r="H31" s="107"/>
      <c r="I31" s="116" t="str">
        <f t="shared" si="4"/>
        <v/>
      </c>
      <c r="J31" s="4"/>
      <c r="K31" s="40" t="str">
        <f t="shared" ref="K31:K41" si="6">IF(C31&lt;&gt;0,IF(AND(C31&lt;C12),"Preço Ok Coluna (A) Faixa 1","ERRO Preço Coluna (A) Faixa 1"),"Lançar Preço Coluna (A) Faixa 1")</f>
        <v>Lançar Preço Coluna (A) Faixa 1</v>
      </c>
      <c r="L31" s="40" t="str">
        <f t="shared" ref="L31:L41" si="7">IF(D31&lt;&gt;0,IF(AND(D31&lt;D12),"Preço Ok Coluna (B) Faixa 1","ERRO Preço Coluna (B) Faixa 1"),"Lançar Preço Coluna (B) Faixa 1")</f>
        <v>Lançar Preço Coluna (B) Faixa 1</v>
      </c>
      <c r="M31" s="40" t="str">
        <f t="shared" ref="M31:M41" si="8">IF(E31&lt;&gt;0,IF(AND(E31&lt;E12),"Preço Ok Coluna (C) Faixa 1","ERRO Preço Coluna (C) Faixa 1"),"Lançar Preço Coluna (C) Faixa 1")</f>
        <v>ERRO Preço Coluna (C) Faixa 1</v>
      </c>
      <c r="N31" s="40" t="str">
        <f t="shared" ref="N31:N41" si="9">IF(F31&lt;&gt;0,IF(AND(F31&lt;F12),"Preço Ok Coluna (D) Faixa 1","ERRO Preço Coluna (D) Faixa 1"),"Lançar Preço Coluna (D) Faixa 1")</f>
        <v>ERRO Preço Coluna (D) Faixa 1</v>
      </c>
      <c r="O31" s="33"/>
      <c r="P31" s="31" t="str">
        <f>IF(F31&lt;&gt;"",IF(I31=TRUE,"Preços OK na Faixa 3","ERRO Preços na Faixa 3"),"Lançar Preços na Faixa 3")</f>
        <v>ERRO Preços na Faixa 3</v>
      </c>
    </row>
    <row r="32" spans="1:16" ht="25.5">
      <c r="A32" s="11">
        <v>4</v>
      </c>
      <c r="B32" s="12" t="s">
        <v>163</v>
      </c>
      <c r="C32" s="19"/>
      <c r="D32" s="19"/>
      <c r="E32" s="118">
        <f t="shared" si="5"/>
        <v>-1.0000000000000001E-5</v>
      </c>
      <c r="F32" s="118">
        <f t="shared" si="5"/>
        <v>-2.0000000000000002E-5</v>
      </c>
      <c r="G32" s="10">
        <f t="shared" si="3"/>
        <v>0</v>
      </c>
      <c r="H32" s="107"/>
      <c r="I32" s="116" t="str">
        <f t="shared" si="4"/>
        <v/>
      </c>
      <c r="J32" s="4"/>
      <c r="K32" s="40" t="str">
        <f t="shared" si="6"/>
        <v>Lançar Preço Coluna (A) Faixa 1</v>
      </c>
      <c r="L32" s="40" t="str">
        <f t="shared" si="7"/>
        <v>Lançar Preço Coluna (B) Faixa 1</v>
      </c>
      <c r="M32" s="40" t="str">
        <f t="shared" si="8"/>
        <v>ERRO Preço Coluna (C) Faixa 1</v>
      </c>
      <c r="N32" s="40" t="str">
        <f t="shared" si="9"/>
        <v>ERRO Preço Coluna (D) Faixa 1</v>
      </c>
      <c r="O32" s="33"/>
      <c r="P32" s="31" t="str">
        <f>IF(F32&lt;&gt;"",IF(I32=TRUE,"Preços OK na Faixa 4","ERRO Preços na Faixa 4"),"Lançar Preços na Faixa 4")</f>
        <v>ERRO Preços na Faixa 4</v>
      </c>
    </row>
    <row r="33" spans="1:16" ht="25.5">
      <c r="A33" s="14">
        <v>5</v>
      </c>
      <c r="B33" s="15" t="s">
        <v>164</v>
      </c>
      <c r="C33" s="19"/>
      <c r="D33" s="19"/>
      <c r="E33" s="118">
        <f t="shared" si="5"/>
        <v>-1.0000000000000001E-5</v>
      </c>
      <c r="F33" s="118">
        <f t="shared" si="5"/>
        <v>-2.0000000000000002E-5</v>
      </c>
      <c r="G33" s="10">
        <f t="shared" si="3"/>
        <v>0</v>
      </c>
      <c r="H33" s="107"/>
      <c r="I33" s="116" t="str">
        <f t="shared" si="4"/>
        <v/>
      </c>
      <c r="J33" s="18"/>
      <c r="K33" s="40" t="str">
        <f t="shared" si="6"/>
        <v>Lançar Preço Coluna (A) Faixa 1</v>
      </c>
      <c r="L33" s="40" t="str">
        <f t="shared" si="7"/>
        <v>Lançar Preço Coluna (B) Faixa 1</v>
      </c>
      <c r="M33" s="40" t="str">
        <f t="shared" si="8"/>
        <v>ERRO Preço Coluna (C) Faixa 1</v>
      </c>
      <c r="N33" s="40" t="str">
        <f t="shared" si="9"/>
        <v>ERRO Preço Coluna (D) Faixa 1</v>
      </c>
      <c r="O33" s="33"/>
      <c r="P33" s="31" t="str">
        <f>IF(F33&lt;&gt;"",IF(I33=TRUE,"Preços OK na Faixa 5","ERRO Preços na Faixa 5"),"Lançar Preços na Faixa 5")</f>
        <v>ERRO Preços na Faixa 5</v>
      </c>
    </row>
    <row r="34" spans="1:16" ht="25.5">
      <c r="A34" s="11">
        <v>6</v>
      </c>
      <c r="B34" s="12" t="s">
        <v>165</v>
      </c>
      <c r="C34" s="19"/>
      <c r="D34" s="19"/>
      <c r="E34" s="118">
        <f t="shared" si="5"/>
        <v>-1.0000000000000001E-5</v>
      </c>
      <c r="F34" s="118">
        <f t="shared" si="5"/>
        <v>-2.0000000000000002E-5</v>
      </c>
      <c r="G34" s="10">
        <f t="shared" si="3"/>
        <v>0</v>
      </c>
      <c r="H34" s="107"/>
      <c r="I34" s="116" t="str">
        <f t="shared" si="4"/>
        <v/>
      </c>
      <c r="J34" s="4"/>
      <c r="K34" s="40" t="str">
        <f t="shared" si="6"/>
        <v>Lançar Preço Coluna (A) Faixa 1</v>
      </c>
      <c r="L34" s="40" t="str">
        <f t="shared" si="7"/>
        <v>Lançar Preço Coluna (B) Faixa 1</v>
      </c>
      <c r="M34" s="40" t="str">
        <f t="shared" si="8"/>
        <v>ERRO Preço Coluna (C) Faixa 1</v>
      </c>
      <c r="N34" s="40" t="str">
        <f t="shared" si="9"/>
        <v>ERRO Preço Coluna (D) Faixa 1</v>
      </c>
      <c r="O34" s="33"/>
      <c r="P34" s="31" t="str">
        <f>IF(F34&lt;&gt;"",IF(I34=TRUE,"Preços OK na Faixa 6","ERRO Preços na Faixa 6"),"Lançar Preços na Faixa 6")</f>
        <v>ERRO Preços na Faixa 6</v>
      </c>
    </row>
    <row r="35" spans="1:16" ht="25.5">
      <c r="A35" s="11">
        <v>7</v>
      </c>
      <c r="B35" s="12" t="s">
        <v>166</v>
      </c>
      <c r="C35" s="19"/>
      <c r="D35" s="19"/>
      <c r="E35" s="118">
        <f t="shared" si="5"/>
        <v>-1.0000000000000001E-5</v>
      </c>
      <c r="F35" s="118">
        <f t="shared" si="5"/>
        <v>-2.0000000000000002E-5</v>
      </c>
      <c r="G35" s="10">
        <f t="shared" si="3"/>
        <v>0</v>
      </c>
      <c r="H35" s="107"/>
      <c r="I35" s="116" t="str">
        <f t="shared" si="4"/>
        <v/>
      </c>
      <c r="J35" s="4"/>
      <c r="K35" s="40" t="str">
        <f t="shared" si="6"/>
        <v>Lançar Preço Coluna (A) Faixa 1</v>
      </c>
      <c r="L35" s="40" t="str">
        <f t="shared" si="7"/>
        <v>Lançar Preço Coluna (B) Faixa 1</v>
      </c>
      <c r="M35" s="40" t="str">
        <f t="shared" si="8"/>
        <v>ERRO Preço Coluna (C) Faixa 1</v>
      </c>
      <c r="N35" s="40" t="str">
        <f t="shared" si="9"/>
        <v>ERRO Preço Coluna (D) Faixa 1</v>
      </c>
      <c r="O35" s="33"/>
      <c r="P35" s="31" t="str">
        <f>IF(F35&lt;&gt;"",IF(I35=TRUE,"Preços OK na Faixa 7","ERRO Preços na Faixa 7"),"Lançar Preços na Faixa 7")</f>
        <v>ERRO Preços na Faixa 7</v>
      </c>
    </row>
    <row r="36" spans="1:16" ht="25.5">
      <c r="A36" s="11">
        <v>8</v>
      </c>
      <c r="B36" s="12" t="s">
        <v>167</v>
      </c>
      <c r="C36" s="19"/>
      <c r="D36" s="19"/>
      <c r="E36" s="118">
        <f t="shared" si="5"/>
        <v>-1.0000000000000001E-5</v>
      </c>
      <c r="F36" s="118">
        <f t="shared" si="5"/>
        <v>-2.0000000000000002E-5</v>
      </c>
      <c r="G36" s="10">
        <f t="shared" si="3"/>
        <v>0</v>
      </c>
      <c r="H36" s="107"/>
      <c r="I36" s="116" t="str">
        <f t="shared" si="4"/>
        <v/>
      </c>
      <c r="J36" s="4"/>
      <c r="K36" s="40" t="str">
        <f t="shared" si="6"/>
        <v>Lançar Preço Coluna (A) Faixa 1</v>
      </c>
      <c r="L36" s="40" t="str">
        <f t="shared" si="7"/>
        <v>Lançar Preço Coluna (B) Faixa 1</v>
      </c>
      <c r="M36" s="40" t="str">
        <f t="shared" si="8"/>
        <v>ERRO Preço Coluna (C) Faixa 1</v>
      </c>
      <c r="N36" s="40" t="str">
        <f t="shared" si="9"/>
        <v>ERRO Preço Coluna (D) Faixa 1</v>
      </c>
      <c r="O36" s="33"/>
      <c r="P36" s="31" t="str">
        <f>IF(F36&lt;&gt;"",IF(I36=TRUE,"Preços OK na Faixa 8","ERRO Preços na Faixa 8"),"Lançar Preços na Faixa 8")</f>
        <v>ERRO Preços na Faixa 8</v>
      </c>
    </row>
    <row r="37" spans="1:16" ht="25.5">
      <c r="A37" s="11">
        <v>9</v>
      </c>
      <c r="B37" s="12" t="s">
        <v>168</v>
      </c>
      <c r="C37" s="19"/>
      <c r="D37" s="19"/>
      <c r="E37" s="118">
        <f t="shared" si="5"/>
        <v>-1.0000000000000001E-5</v>
      </c>
      <c r="F37" s="118">
        <f t="shared" si="5"/>
        <v>-2.0000000000000002E-5</v>
      </c>
      <c r="G37" s="10">
        <f t="shared" si="3"/>
        <v>0</v>
      </c>
      <c r="H37" s="107"/>
      <c r="I37" s="116" t="str">
        <f t="shared" si="4"/>
        <v/>
      </c>
      <c r="J37" s="4"/>
      <c r="K37" s="40" t="str">
        <f t="shared" si="6"/>
        <v>Lançar Preço Coluna (A) Faixa 1</v>
      </c>
      <c r="L37" s="40" t="str">
        <f t="shared" si="7"/>
        <v>Lançar Preço Coluna (B) Faixa 1</v>
      </c>
      <c r="M37" s="40" t="str">
        <f t="shared" si="8"/>
        <v>ERRO Preço Coluna (C) Faixa 1</v>
      </c>
      <c r="N37" s="40" t="str">
        <f t="shared" si="9"/>
        <v>ERRO Preço Coluna (D) Faixa 1</v>
      </c>
      <c r="O37" s="33"/>
      <c r="P37" s="31" t="str">
        <f>IF(F37&lt;&gt;"",IF(I37=TRUE,"Preços OK na Faixa 9","ERRO Preços na Faixa 9"),"Lançar Preços na Faixa 9")</f>
        <v>ERRO Preços na Faixa 9</v>
      </c>
    </row>
    <row r="38" spans="1:16" ht="25.5">
      <c r="A38" s="11">
        <v>10</v>
      </c>
      <c r="B38" s="12" t="s">
        <v>169</v>
      </c>
      <c r="C38" s="19"/>
      <c r="D38" s="19"/>
      <c r="E38" s="118">
        <f t="shared" si="5"/>
        <v>-1.0000000000000001E-5</v>
      </c>
      <c r="F38" s="118">
        <f t="shared" si="5"/>
        <v>-2.0000000000000002E-5</v>
      </c>
      <c r="G38" s="10">
        <f t="shared" si="3"/>
        <v>0</v>
      </c>
      <c r="H38" s="107"/>
      <c r="I38" s="116" t="str">
        <f t="shared" si="4"/>
        <v/>
      </c>
      <c r="J38" s="4"/>
      <c r="K38" s="40" t="str">
        <f t="shared" si="6"/>
        <v>Lançar Preço Coluna (A) Faixa 1</v>
      </c>
      <c r="L38" s="40" t="str">
        <f t="shared" si="7"/>
        <v>Lançar Preço Coluna (B) Faixa 1</v>
      </c>
      <c r="M38" s="40" t="str">
        <f t="shared" si="8"/>
        <v>ERRO Preço Coluna (C) Faixa 1</v>
      </c>
      <c r="N38" s="40" t="str">
        <f t="shared" si="9"/>
        <v>ERRO Preço Coluna (D) Faixa 1</v>
      </c>
      <c r="O38" s="33"/>
      <c r="P38" s="31" t="str">
        <f>IF(F38&lt;&gt;"",IF(I38=TRUE,"Preços OK na Faixa 10","ERRO Preços na Faixa 10"),"Lançar Preços na Faixa 10")</f>
        <v>ERRO Preços na Faixa 10</v>
      </c>
    </row>
    <row r="39" spans="1:16" ht="25.5">
      <c r="A39" s="11">
        <v>11</v>
      </c>
      <c r="B39" s="12" t="s">
        <v>170</v>
      </c>
      <c r="C39" s="19"/>
      <c r="D39" s="19"/>
      <c r="E39" s="118">
        <f t="shared" si="5"/>
        <v>-1.0000000000000001E-5</v>
      </c>
      <c r="F39" s="118">
        <f t="shared" si="5"/>
        <v>-2.0000000000000002E-5</v>
      </c>
      <c r="G39" s="10">
        <f t="shared" si="3"/>
        <v>0</v>
      </c>
      <c r="H39" s="107"/>
      <c r="I39" s="116" t="str">
        <f t="shared" si="4"/>
        <v/>
      </c>
      <c r="J39" s="4"/>
      <c r="K39" s="40" t="str">
        <f t="shared" si="6"/>
        <v>Lançar Preço Coluna (A) Faixa 1</v>
      </c>
      <c r="L39" s="40" t="str">
        <f t="shared" si="7"/>
        <v>Lançar Preço Coluna (B) Faixa 1</v>
      </c>
      <c r="M39" s="40" t="str">
        <f t="shared" si="8"/>
        <v>ERRO Preço Coluna (C) Faixa 1</v>
      </c>
      <c r="N39" s="40" t="str">
        <f t="shared" si="9"/>
        <v>ERRO Preço Coluna (D) Faixa 1</v>
      </c>
      <c r="O39" s="33"/>
      <c r="P39" s="31" t="str">
        <f>IF(F39&lt;&gt;"",IF(I39=TRUE,"Preços OK na Faixa 11","ERRO Preços na Faixa 11"),"Lançar Preços na Faixa 11")</f>
        <v>ERRO Preços na Faixa 11</v>
      </c>
    </row>
    <row r="40" spans="1:16" ht="25.5">
      <c r="A40" s="11">
        <v>12</v>
      </c>
      <c r="B40" s="12" t="s">
        <v>171</v>
      </c>
      <c r="C40" s="19"/>
      <c r="D40" s="19"/>
      <c r="E40" s="118">
        <f t="shared" si="5"/>
        <v>-1.0000000000000001E-5</v>
      </c>
      <c r="F40" s="118">
        <f t="shared" si="5"/>
        <v>-2.0000000000000002E-5</v>
      </c>
      <c r="G40" s="10">
        <f t="shared" si="3"/>
        <v>0</v>
      </c>
      <c r="H40" s="107"/>
      <c r="I40" s="116" t="str">
        <f t="shared" si="4"/>
        <v/>
      </c>
      <c r="J40" s="4"/>
      <c r="K40" s="40" t="str">
        <f t="shared" si="6"/>
        <v>Lançar Preço Coluna (A) Faixa 1</v>
      </c>
      <c r="L40" s="40" t="str">
        <f t="shared" si="7"/>
        <v>Lançar Preço Coluna (B) Faixa 1</v>
      </c>
      <c r="M40" s="40" t="str">
        <f t="shared" si="8"/>
        <v>ERRO Preço Coluna (C) Faixa 1</v>
      </c>
      <c r="N40" s="40" t="str">
        <f t="shared" si="9"/>
        <v>ERRO Preço Coluna (D) Faixa 1</v>
      </c>
      <c r="O40" s="33"/>
      <c r="P40" s="36" t="str">
        <f>IF(F40&lt;&gt;"",IF(I40=TRUE,"Preços OK na Faixa 12","ERRO Preços na Faixa 12"),"Lançar Preços na Faixa 12")</f>
        <v>ERRO Preços na Faixa 12</v>
      </c>
    </row>
    <row r="41" spans="1:16" ht="26.25" thickBot="1">
      <c r="A41" s="46">
        <v>13</v>
      </c>
      <c r="B41" s="47" t="s">
        <v>172</v>
      </c>
      <c r="C41" s="48"/>
      <c r="D41" s="48"/>
      <c r="E41" s="118">
        <f t="shared" si="5"/>
        <v>-1.0000000000000001E-5</v>
      </c>
      <c r="F41" s="118">
        <f t="shared" si="5"/>
        <v>-2.0000000000000002E-5</v>
      </c>
      <c r="G41" s="49">
        <f t="shared" si="3"/>
        <v>0</v>
      </c>
      <c r="H41" s="107">
        <f>SUM(G29:G41)</f>
        <v>0</v>
      </c>
      <c r="I41" s="116" t="str">
        <f t="shared" si="4"/>
        <v/>
      </c>
      <c r="J41" s="4"/>
      <c r="K41" s="40" t="str">
        <f t="shared" si="6"/>
        <v>Lançar Preço Coluna (A) Faixa 1</v>
      </c>
      <c r="L41" s="40" t="str">
        <f t="shared" si="7"/>
        <v>Lançar Preço Coluna (B) Faixa 1</v>
      </c>
      <c r="M41" s="40" t="str">
        <f t="shared" si="8"/>
        <v>ERRO Preço Coluna (C) Faixa 1</v>
      </c>
      <c r="N41" s="40" t="str">
        <f t="shared" si="9"/>
        <v>ERRO Preço Coluna (D) Faixa 1</v>
      </c>
      <c r="O41" s="39"/>
      <c r="P41" s="36" t="str">
        <f>IF(F41&lt;&gt;"",IF(I41=TRUE,"Preços OK na Faixa 13","ERRO Preços na Faixa 13"),"Lançar Preços na Faixa 13")</f>
        <v>ERRO Preços na Faixa 13</v>
      </c>
    </row>
    <row r="42" spans="1:16" ht="13.5" thickBot="1">
      <c r="H42" s="108"/>
      <c r="K42" s="35"/>
      <c r="L42" s="35"/>
      <c r="M42" s="35"/>
      <c r="N42" s="35"/>
      <c r="O42" s="35"/>
      <c r="P42" s="42"/>
    </row>
    <row r="43" spans="1:16" s="63" customFormat="1" ht="30.75" customHeight="1" thickBot="1">
      <c r="A43" s="120" t="s">
        <v>132</v>
      </c>
      <c r="B43" s="121"/>
      <c r="C43" s="121"/>
      <c r="D43" s="121"/>
      <c r="E43" s="122"/>
      <c r="F43" s="122"/>
      <c r="G43" s="123"/>
      <c r="H43" s="104"/>
      <c r="I43" s="117"/>
      <c r="J43" s="60"/>
      <c r="K43" s="145" t="s">
        <v>50</v>
      </c>
      <c r="L43" s="145"/>
      <c r="M43" s="145"/>
      <c r="N43" s="145"/>
      <c r="O43" s="61"/>
      <c r="P43" s="147" t="s">
        <v>51</v>
      </c>
    </row>
    <row r="44" spans="1:16" ht="39.75" customHeight="1" thickBot="1">
      <c r="A44" s="124" t="s">
        <v>173</v>
      </c>
      <c r="B44" s="125"/>
      <c r="C44" s="125"/>
      <c r="D44" s="125"/>
      <c r="E44" s="125"/>
      <c r="F44" s="125"/>
      <c r="G44" s="126"/>
      <c r="H44" s="105"/>
      <c r="J44" s="4"/>
      <c r="K44" s="145"/>
      <c r="L44" s="145"/>
      <c r="M44" s="145"/>
      <c r="N44" s="145"/>
      <c r="O44" s="18"/>
      <c r="P44" s="147"/>
    </row>
    <row r="45" spans="1:16" ht="13.5" customHeight="1" thickBot="1">
      <c r="A45" s="127" t="s">
        <v>37</v>
      </c>
      <c r="B45" s="127" t="s">
        <v>36</v>
      </c>
      <c r="C45" s="130" t="s">
        <v>45</v>
      </c>
      <c r="D45" s="131"/>
      <c r="E45" s="131"/>
      <c r="F45" s="132"/>
      <c r="G45" s="133" t="s">
        <v>89</v>
      </c>
      <c r="H45" s="106"/>
      <c r="J45" s="4"/>
      <c r="K45" s="145"/>
      <c r="L45" s="145"/>
      <c r="M45" s="145"/>
      <c r="N45" s="145"/>
      <c r="O45" s="18"/>
      <c r="P45" s="147"/>
    </row>
    <row r="46" spans="1:16" ht="13.5" customHeight="1" thickBot="1">
      <c r="A46" s="128"/>
      <c r="B46" s="128"/>
      <c r="C46" s="21" t="s">
        <v>41</v>
      </c>
      <c r="D46" s="20" t="s">
        <v>42</v>
      </c>
      <c r="E46" s="191"/>
      <c r="F46" s="191"/>
      <c r="G46" s="134"/>
      <c r="H46" s="106"/>
      <c r="J46" s="4"/>
      <c r="K46" s="145"/>
      <c r="L46" s="145"/>
      <c r="M46" s="145"/>
      <c r="N46" s="145"/>
      <c r="O46" s="18"/>
      <c r="P46" s="147"/>
    </row>
    <row r="47" spans="1:16" ht="39" customHeight="1" thickBot="1">
      <c r="A47" s="129"/>
      <c r="B47" s="129"/>
      <c r="C47" s="43" t="s">
        <v>87</v>
      </c>
      <c r="D47" s="44" t="s">
        <v>47</v>
      </c>
      <c r="E47" s="192"/>
      <c r="F47" s="192"/>
      <c r="G47" s="135"/>
      <c r="H47" s="106"/>
      <c r="J47" s="4"/>
      <c r="K47" s="146"/>
      <c r="L47" s="146"/>
      <c r="M47" s="146"/>
      <c r="N47" s="146"/>
      <c r="O47" s="32"/>
      <c r="P47" s="148"/>
    </row>
    <row r="48" spans="1:16" ht="25.5">
      <c r="A48" s="8">
        <v>1</v>
      </c>
      <c r="B48" s="96" t="s">
        <v>160</v>
      </c>
      <c r="C48" s="19"/>
      <c r="D48" s="19"/>
      <c r="E48" s="118">
        <f>D48-0.00001</f>
        <v>-1.0000000000000001E-5</v>
      </c>
      <c r="F48" s="118">
        <f>E48-0.00001</f>
        <v>-2.0000000000000002E-5</v>
      </c>
      <c r="G48" s="10">
        <f t="shared" ref="G48:G60" si="10">SUM(C48:D48)</f>
        <v>0</v>
      </c>
      <c r="H48" s="107"/>
      <c r="I48" s="116" t="str">
        <f t="shared" ref="I48:I60" si="11">IF(C48&lt;&gt;0,AND(D48&lt;C48,E48&lt;D48,F48&lt;E48),"")</f>
        <v/>
      </c>
      <c r="J48" s="4"/>
      <c r="K48" s="40" t="str">
        <f>IF(C48&lt;&gt;0,IF(AND(C48&lt;C29),"Preço Ok Coluna (A) Faixa 1","ERRO Preço Coluna (A) Faixa 1"),"Lançar Preço Coluna (A) Faixa 1")</f>
        <v>Lançar Preço Coluna (A) Faixa 1</v>
      </c>
      <c r="L48" s="40" t="str">
        <f>IF(D48&lt;&gt;0,IF(AND(D48&lt;D29),"Preço Ok Coluna (B) Faixa 1","ERRO Preço Coluna (B) Faixa 1"),"Lançar Preço Coluna (B) Faixa 1")</f>
        <v>Lançar Preço Coluna (B) Faixa 1</v>
      </c>
      <c r="M48" s="40" t="str">
        <f>IF(E48&lt;&gt;0,IF(AND(E48&lt;E29),"Preço Ok Coluna (C) Faixa 1","ERRO Preço Coluna (C) Faixa 1"),"Lançar Preço Coluna (C) Faixa 1")</f>
        <v>ERRO Preço Coluna (C) Faixa 1</v>
      </c>
      <c r="N48" s="40" t="str">
        <f>IF(F48&lt;&gt;0,IF(AND(F48&lt;F29),"Preço Ok Coluna (D) Faixa 1","ERRO Preço Coluna (D) Faixa 1"),"Lançar Preço Coluna (D) Faixa 1")</f>
        <v>ERRO Preço Coluna (D) Faixa 1</v>
      </c>
      <c r="O48" s="40"/>
      <c r="P48" s="31" t="str">
        <f>IF(F48&lt;&gt;"",IF(I48=TRUE,"Preços OK na Faixa 1","ERRO Preços na Faixa 1"),"Lançar Preços na Faixa 1")</f>
        <v>ERRO Preços na Faixa 1</v>
      </c>
    </row>
    <row r="49" spans="1:16" ht="25.5">
      <c r="A49" s="11">
        <v>2</v>
      </c>
      <c r="B49" s="12" t="s">
        <v>161</v>
      </c>
      <c r="C49" s="19"/>
      <c r="D49" s="19"/>
      <c r="E49" s="118">
        <f t="shared" ref="E49:F60" si="12">D49-0.00001</f>
        <v>-1.0000000000000001E-5</v>
      </c>
      <c r="F49" s="118">
        <f t="shared" si="12"/>
        <v>-2.0000000000000002E-5</v>
      </c>
      <c r="G49" s="10">
        <f t="shared" si="10"/>
        <v>0</v>
      </c>
      <c r="H49" s="107"/>
      <c r="I49" s="116" t="str">
        <f t="shared" si="11"/>
        <v/>
      </c>
      <c r="J49" s="4"/>
      <c r="K49" s="40" t="str">
        <f>IF(C49&lt;&gt;0,IF(AND(C49&lt;C30),"Preço Ok Coluna (A) Faixa 1","ERRO Preço Coluna (A) Faixa 1"),"Lançar Preço Coluna (A) Faixa 1")</f>
        <v>Lançar Preço Coluna (A) Faixa 1</v>
      </c>
      <c r="L49" s="40" t="str">
        <f>IF(D49&lt;&gt;0,IF(AND(D49&lt;D30),"Preço Ok Coluna (B) Faixa 1","ERRO Preço Coluna (B) Faixa 1"),"Lançar Preço Coluna (B) Faixa 1")</f>
        <v>Lançar Preço Coluna (B) Faixa 1</v>
      </c>
      <c r="M49" s="40" t="str">
        <f>IF(E49&lt;&gt;0,IF(AND(E49&lt;E30),"Preço Ok Coluna (C) Faixa 1","ERRO Preço Coluna (C) Faixa 1"),"Lançar Preço Coluna (C) Faixa 1")</f>
        <v>ERRO Preço Coluna (C) Faixa 1</v>
      </c>
      <c r="N49" s="40" t="str">
        <f>IF(F49&lt;&gt;0,IF(AND(F49&lt;F30),"Preço Ok Coluna (D) Faixa 1","ERRO Preço Coluna (D) Faixa 1"),"Lançar Preço Coluna (D) Faixa 1")</f>
        <v>ERRO Preço Coluna (D) Faixa 1</v>
      </c>
      <c r="O49" s="33"/>
      <c r="P49" s="31" t="str">
        <f>IF(F49&lt;&gt;"",IF(I49=TRUE,"Preços OK na Faixa 2","ERRO Preços na Faixa 2"),"Lançar Preços na Faixa 2")</f>
        <v>ERRO Preços na Faixa 2</v>
      </c>
    </row>
    <row r="50" spans="1:16" ht="25.5">
      <c r="A50" s="11">
        <v>3</v>
      </c>
      <c r="B50" s="12" t="s">
        <v>162</v>
      </c>
      <c r="C50" s="19"/>
      <c r="D50" s="19"/>
      <c r="E50" s="118">
        <f t="shared" si="12"/>
        <v>-1.0000000000000001E-5</v>
      </c>
      <c r="F50" s="118">
        <f t="shared" si="12"/>
        <v>-2.0000000000000002E-5</v>
      </c>
      <c r="G50" s="10">
        <f t="shared" si="10"/>
        <v>0</v>
      </c>
      <c r="H50" s="107"/>
      <c r="I50" s="116" t="str">
        <f t="shared" si="11"/>
        <v/>
      </c>
      <c r="J50" s="4"/>
      <c r="K50" s="40" t="str">
        <f t="shared" ref="K50:K60" si="13">IF(C50&lt;&gt;0,IF(AND(C50&lt;C31),"Preço Ok Coluna (A) Faixa 1","ERRO Preço Coluna (A) Faixa 1"),"Lançar Preço Coluna (A) Faixa 1")</f>
        <v>Lançar Preço Coluna (A) Faixa 1</v>
      </c>
      <c r="L50" s="40" t="str">
        <f t="shared" ref="L50:L60" si="14">IF(D50&lt;&gt;0,IF(AND(D50&lt;D31),"Preço Ok Coluna (B) Faixa 1","ERRO Preço Coluna (B) Faixa 1"),"Lançar Preço Coluna (B) Faixa 1")</f>
        <v>Lançar Preço Coluna (B) Faixa 1</v>
      </c>
      <c r="M50" s="40" t="str">
        <f t="shared" ref="M50:M60" si="15">IF(E50&lt;&gt;0,IF(AND(E50&lt;E31),"Preço Ok Coluna (C) Faixa 1","ERRO Preço Coluna (C) Faixa 1"),"Lançar Preço Coluna (C) Faixa 1")</f>
        <v>ERRO Preço Coluna (C) Faixa 1</v>
      </c>
      <c r="N50" s="40" t="str">
        <f t="shared" ref="N50:N60" si="16">IF(F50&lt;&gt;0,IF(AND(F50&lt;F31),"Preço Ok Coluna (D) Faixa 1","ERRO Preço Coluna (D) Faixa 1"),"Lançar Preço Coluna (D) Faixa 1")</f>
        <v>ERRO Preço Coluna (D) Faixa 1</v>
      </c>
      <c r="O50" s="33"/>
      <c r="P50" s="31" t="str">
        <f>IF(F50&lt;&gt;"",IF(I50=TRUE,"Preços OK na Faixa 3","ERRO Preços na Faixa 3"),"Lançar Preços na Faixa 3")</f>
        <v>ERRO Preços na Faixa 3</v>
      </c>
    </row>
    <row r="51" spans="1:16" ht="25.5">
      <c r="A51" s="11">
        <v>4</v>
      </c>
      <c r="B51" s="12" t="s">
        <v>163</v>
      </c>
      <c r="C51" s="19"/>
      <c r="D51" s="19"/>
      <c r="E51" s="118">
        <f t="shared" si="12"/>
        <v>-1.0000000000000001E-5</v>
      </c>
      <c r="F51" s="118">
        <f t="shared" si="12"/>
        <v>-2.0000000000000002E-5</v>
      </c>
      <c r="G51" s="10">
        <f t="shared" si="10"/>
        <v>0</v>
      </c>
      <c r="H51" s="107"/>
      <c r="I51" s="116" t="str">
        <f t="shared" si="11"/>
        <v/>
      </c>
      <c r="J51" s="4"/>
      <c r="K51" s="40" t="str">
        <f t="shared" si="13"/>
        <v>Lançar Preço Coluna (A) Faixa 1</v>
      </c>
      <c r="L51" s="40" t="str">
        <f t="shared" si="14"/>
        <v>Lançar Preço Coluna (B) Faixa 1</v>
      </c>
      <c r="M51" s="40" t="str">
        <f t="shared" si="15"/>
        <v>ERRO Preço Coluna (C) Faixa 1</v>
      </c>
      <c r="N51" s="40" t="str">
        <f t="shared" si="16"/>
        <v>ERRO Preço Coluna (D) Faixa 1</v>
      </c>
      <c r="O51" s="33"/>
      <c r="P51" s="31" t="str">
        <f>IF(F51&lt;&gt;"",IF(I51=TRUE,"Preços OK na Faixa 4","ERRO Preços na Faixa 4"),"Lançar Preços na Faixa 4")</f>
        <v>ERRO Preços na Faixa 4</v>
      </c>
    </row>
    <row r="52" spans="1:16" ht="25.5">
      <c r="A52" s="14">
        <v>5</v>
      </c>
      <c r="B52" s="15" t="s">
        <v>164</v>
      </c>
      <c r="C52" s="19"/>
      <c r="D52" s="19"/>
      <c r="E52" s="118">
        <f t="shared" si="12"/>
        <v>-1.0000000000000001E-5</v>
      </c>
      <c r="F52" s="118">
        <f t="shared" si="12"/>
        <v>-2.0000000000000002E-5</v>
      </c>
      <c r="G52" s="10">
        <f t="shared" si="10"/>
        <v>0</v>
      </c>
      <c r="H52" s="107"/>
      <c r="I52" s="116" t="str">
        <f t="shared" si="11"/>
        <v/>
      </c>
      <c r="J52" s="18"/>
      <c r="K52" s="40" t="str">
        <f t="shared" si="13"/>
        <v>Lançar Preço Coluna (A) Faixa 1</v>
      </c>
      <c r="L52" s="40" t="str">
        <f t="shared" si="14"/>
        <v>Lançar Preço Coluna (B) Faixa 1</v>
      </c>
      <c r="M52" s="40" t="str">
        <f t="shared" si="15"/>
        <v>ERRO Preço Coluna (C) Faixa 1</v>
      </c>
      <c r="N52" s="40" t="str">
        <f t="shared" si="16"/>
        <v>ERRO Preço Coluna (D) Faixa 1</v>
      </c>
      <c r="O52" s="33"/>
      <c r="P52" s="31" t="str">
        <f>IF(F52&lt;&gt;"",IF(I52=TRUE,"Preços OK na Faixa 5","ERRO Preços na Faixa 5"),"Lançar Preços na Faixa 5")</f>
        <v>ERRO Preços na Faixa 5</v>
      </c>
    </row>
    <row r="53" spans="1:16" ht="25.5">
      <c r="A53" s="11">
        <v>6</v>
      </c>
      <c r="B53" s="12" t="s">
        <v>165</v>
      </c>
      <c r="C53" s="19"/>
      <c r="D53" s="19"/>
      <c r="E53" s="118">
        <f t="shared" si="12"/>
        <v>-1.0000000000000001E-5</v>
      </c>
      <c r="F53" s="118">
        <f t="shared" si="12"/>
        <v>-2.0000000000000002E-5</v>
      </c>
      <c r="G53" s="10">
        <f t="shared" si="10"/>
        <v>0</v>
      </c>
      <c r="H53" s="107"/>
      <c r="I53" s="116" t="str">
        <f t="shared" si="11"/>
        <v/>
      </c>
      <c r="J53" s="4"/>
      <c r="K53" s="40" t="str">
        <f t="shared" si="13"/>
        <v>Lançar Preço Coluna (A) Faixa 1</v>
      </c>
      <c r="L53" s="40" t="str">
        <f t="shared" si="14"/>
        <v>Lançar Preço Coluna (B) Faixa 1</v>
      </c>
      <c r="M53" s="40" t="str">
        <f t="shared" si="15"/>
        <v>ERRO Preço Coluna (C) Faixa 1</v>
      </c>
      <c r="N53" s="40" t="str">
        <f t="shared" si="16"/>
        <v>ERRO Preço Coluna (D) Faixa 1</v>
      </c>
      <c r="O53" s="33"/>
      <c r="P53" s="31" t="str">
        <f>IF(F53&lt;&gt;"",IF(I53=TRUE,"Preços OK na Faixa 6","ERRO Preços na Faixa 6"),"Lançar Preços na Faixa 6")</f>
        <v>ERRO Preços na Faixa 6</v>
      </c>
    </row>
    <row r="54" spans="1:16" ht="25.5">
      <c r="A54" s="11">
        <v>7</v>
      </c>
      <c r="B54" s="12" t="s">
        <v>166</v>
      </c>
      <c r="C54" s="19"/>
      <c r="D54" s="19"/>
      <c r="E54" s="118">
        <f t="shared" si="12"/>
        <v>-1.0000000000000001E-5</v>
      </c>
      <c r="F54" s="118">
        <f t="shared" si="12"/>
        <v>-2.0000000000000002E-5</v>
      </c>
      <c r="G54" s="10">
        <f t="shared" si="10"/>
        <v>0</v>
      </c>
      <c r="H54" s="107"/>
      <c r="I54" s="116" t="str">
        <f t="shared" si="11"/>
        <v/>
      </c>
      <c r="J54" s="4"/>
      <c r="K54" s="40" t="str">
        <f t="shared" si="13"/>
        <v>Lançar Preço Coluna (A) Faixa 1</v>
      </c>
      <c r="L54" s="40" t="str">
        <f t="shared" si="14"/>
        <v>Lançar Preço Coluna (B) Faixa 1</v>
      </c>
      <c r="M54" s="40" t="str">
        <f t="shared" si="15"/>
        <v>ERRO Preço Coluna (C) Faixa 1</v>
      </c>
      <c r="N54" s="40" t="str">
        <f t="shared" si="16"/>
        <v>ERRO Preço Coluna (D) Faixa 1</v>
      </c>
      <c r="O54" s="33"/>
      <c r="P54" s="31" t="str">
        <f>IF(F54&lt;&gt;"",IF(I54=TRUE,"Preços OK na Faixa 7","ERRO Preços na Faixa 7"),"Lançar Preços na Faixa 7")</f>
        <v>ERRO Preços na Faixa 7</v>
      </c>
    </row>
    <row r="55" spans="1:16" ht="25.5">
      <c r="A55" s="11">
        <v>8</v>
      </c>
      <c r="B55" s="12" t="s">
        <v>167</v>
      </c>
      <c r="C55" s="19"/>
      <c r="D55" s="19"/>
      <c r="E55" s="118">
        <f t="shared" si="12"/>
        <v>-1.0000000000000001E-5</v>
      </c>
      <c r="F55" s="118">
        <f t="shared" si="12"/>
        <v>-2.0000000000000002E-5</v>
      </c>
      <c r="G55" s="10">
        <f t="shared" si="10"/>
        <v>0</v>
      </c>
      <c r="H55" s="107"/>
      <c r="I55" s="116" t="str">
        <f t="shared" si="11"/>
        <v/>
      </c>
      <c r="J55" s="4"/>
      <c r="K55" s="40" t="str">
        <f t="shared" si="13"/>
        <v>Lançar Preço Coluna (A) Faixa 1</v>
      </c>
      <c r="L55" s="40" t="str">
        <f t="shared" si="14"/>
        <v>Lançar Preço Coluna (B) Faixa 1</v>
      </c>
      <c r="M55" s="40" t="str">
        <f t="shared" si="15"/>
        <v>ERRO Preço Coluna (C) Faixa 1</v>
      </c>
      <c r="N55" s="40" t="str">
        <f t="shared" si="16"/>
        <v>ERRO Preço Coluna (D) Faixa 1</v>
      </c>
      <c r="O55" s="33"/>
      <c r="P55" s="31" t="str">
        <f>IF(F55&lt;&gt;"",IF(I55=TRUE,"Preços OK na Faixa 8","ERRO Preços na Faixa 8"),"Lançar Preços na Faixa 8")</f>
        <v>ERRO Preços na Faixa 8</v>
      </c>
    </row>
    <row r="56" spans="1:16" ht="25.5">
      <c r="A56" s="11">
        <v>9</v>
      </c>
      <c r="B56" s="12" t="s">
        <v>168</v>
      </c>
      <c r="C56" s="19"/>
      <c r="D56" s="19"/>
      <c r="E56" s="118">
        <f t="shared" si="12"/>
        <v>-1.0000000000000001E-5</v>
      </c>
      <c r="F56" s="118">
        <f t="shared" si="12"/>
        <v>-2.0000000000000002E-5</v>
      </c>
      <c r="G56" s="10">
        <f t="shared" si="10"/>
        <v>0</v>
      </c>
      <c r="H56" s="107"/>
      <c r="I56" s="116" t="str">
        <f t="shared" si="11"/>
        <v/>
      </c>
      <c r="J56" s="4"/>
      <c r="K56" s="40" t="str">
        <f t="shared" si="13"/>
        <v>Lançar Preço Coluna (A) Faixa 1</v>
      </c>
      <c r="L56" s="40" t="str">
        <f t="shared" si="14"/>
        <v>Lançar Preço Coluna (B) Faixa 1</v>
      </c>
      <c r="M56" s="40" t="str">
        <f t="shared" si="15"/>
        <v>ERRO Preço Coluna (C) Faixa 1</v>
      </c>
      <c r="N56" s="40" t="str">
        <f t="shared" si="16"/>
        <v>ERRO Preço Coluna (D) Faixa 1</v>
      </c>
      <c r="O56" s="33"/>
      <c r="P56" s="31" t="str">
        <f>IF(F56&lt;&gt;"",IF(I56=TRUE,"Preços OK na Faixa 9","ERRO Preços na Faixa 9"),"Lançar Preços na Faixa 9")</f>
        <v>ERRO Preços na Faixa 9</v>
      </c>
    </row>
    <row r="57" spans="1:16" ht="25.5">
      <c r="A57" s="11">
        <v>10</v>
      </c>
      <c r="B57" s="12" t="s">
        <v>169</v>
      </c>
      <c r="C57" s="19"/>
      <c r="D57" s="19"/>
      <c r="E57" s="118">
        <f t="shared" si="12"/>
        <v>-1.0000000000000001E-5</v>
      </c>
      <c r="F57" s="118">
        <f t="shared" si="12"/>
        <v>-2.0000000000000002E-5</v>
      </c>
      <c r="G57" s="10">
        <f t="shared" si="10"/>
        <v>0</v>
      </c>
      <c r="H57" s="107"/>
      <c r="I57" s="116" t="str">
        <f t="shared" si="11"/>
        <v/>
      </c>
      <c r="J57" s="4"/>
      <c r="K57" s="40" t="str">
        <f t="shared" si="13"/>
        <v>Lançar Preço Coluna (A) Faixa 1</v>
      </c>
      <c r="L57" s="40" t="str">
        <f t="shared" si="14"/>
        <v>Lançar Preço Coluna (B) Faixa 1</v>
      </c>
      <c r="M57" s="40" t="str">
        <f t="shared" si="15"/>
        <v>ERRO Preço Coluna (C) Faixa 1</v>
      </c>
      <c r="N57" s="40" t="str">
        <f t="shared" si="16"/>
        <v>ERRO Preço Coluna (D) Faixa 1</v>
      </c>
      <c r="O57" s="33"/>
      <c r="P57" s="31" t="str">
        <f>IF(F57&lt;&gt;"",IF(I57=TRUE,"Preços OK na Faixa 10","ERRO Preços na Faixa 10"),"Lançar Preços na Faixa 10")</f>
        <v>ERRO Preços na Faixa 10</v>
      </c>
    </row>
    <row r="58" spans="1:16" ht="25.5">
      <c r="A58" s="11">
        <v>11</v>
      </c>
      <c r="B58" s="12" t="s">
        <v>170</v>
      </c>
      <c r="C58" s="19"/>
      <c r="D58" s="19"/>
      <c r="E58" s="118">
        <f t="shared" si="12"/>
        <v>-1.0000000000000001E-5</v>
      </c>
      <c r="F58" s="118">
        <f t="shared" si="12"/>
        <v>-2.0000000000000002E-5</v>
      </c>
      <c r="G58" s="10">
        <f t="shared" si="10"/>
        <v>0</v>
      </c>
      <c r="H58" s="107"/>
      <c r="I58" s="116" t="str">
        <f t="shared" si="11"/>
        <v/>
      </c>
      <c r="J58" s="4"/>
      <c r="K58" s="40" t="str">
        <f t="shared" si="13"/>
        <v>Lançar Preço Coluna (A) Faixa 1</v>
      </c>
      <c r="L58" s="40" t="str">
        <f t="shared" si="14"/>
        <v>Lançar Preço Coluna (B) Faixa 1</v>
      </c>
      <c r="M58" s="40" t="str">
        <f t="shared" si="15"/>
        <v>ERRO Preço Coluna (C) Faixa 1</v>
      </c>
      <c r="N58" s="40" t="str">
        <f t="shared" si="16"/>
        <v>ERRO Preço Coluna (D) Faixa 1</v>
      </c>
      <c r="O58" s="33"/>
      <c r="P58" s="31" t="str">
        <f>IF(F58&lt;&gt;"",IF(I58=TRUE,"Preços OK na Faixa 11","ERRO Preços na Faixa 11"),"Lançar Preços na Faixa 11")</f>
        <v>ERRO Preços na Faixa 11</v>
      </c>
    </row>
    <row r="59" spans="1:16" ht="25.5">
      <c r="A59" s="11">
        <v>12</v>
      </c>
      <c r="B59" s="12" t="s">
        <v>171</v>
      </c>
      <c r="C59" s="19"/>
      <c r="D59" s="19"/>
      <c r="E59" s="118">
        <f t="shared" si="12"/>
        <v>-1.0000000000000001E-5</v>
      </c>
      <c r="F59" s="118">
        <f t="shared" si="12"/>
        <v>-2.0000000000000002E-5</v>
      </c>
      <c r="G59" s="10">
        <f t="shared" si="10"/>
        <v>0</v>
      </c>
      <c r="H59" s="107"/>
      <c r="I59" s="116" t="str">
        <f t="shared" si="11"/>
        <v/>
      </c>
      <c r="J59" s="4"/>
      <c r="K59" s="40" t="str">
        <f t="shared" si="13"/>
        <v>Lançar Preço Coluna (A) Faixa 1</v>
      </c>
      <c r="L59" s="40" t="str">
        <f t="shared" si="14"/>
        <v>Lançar Preço Coluna (B) Faixa 1</v>
      </c>
      <c r="M59" s="40" t="str">
        <f t="shared" si="15"/>
        <v>ERRO Preço Coluna (C) Faixa 1</v>
      </c>
      <c r="N59" s="40" t="str">
        <f t="shared" si="16"/>
        <v>ERRO Preço Coluna (D) Faixa 1</v>
      </c>
      <c r="O59" s="33"/>
      <c r="P59" s="36" t="str">
        <f>IF(F59&lt;&gt;"",IF(I59=TRUE,"Preços OK na Faixa 12","ERRO Preços na Faixa 12"),"Lançar Preços na Faixa 12")</f>
        <v>ERRO Preços na Faixa 12</v>
      </c>
    </row>
    <row r="60" spans="1:16" ht="26.25" thickBot="1">
      <c r="A60" s="46">
        <v>13</v>
      </c>
      <c r="B60" s="47" t="s">
        <v>172</v>
      </c>
      <c r="C60" s="48"/>
      <c r="D60" s="48"/>
      <c r="E60" s="118">
        <f t="shared" si="12"/>
        <v>-1.0000000000000001E-5</v>
      </c>
      <c r="F60" s="118">
        <f t="shared" si="12"/>
        <v>-2.0000000000000002E-5</v>
      </c>
      <c r="G60" s="49">
        <f t="shared" si="10"/>
        <v>0</v>
      </c>
      <c r="H60" s="107">
        <f>SUM(G48:G60)</f>
        <v>0</v>
      </c>
      <c r="I60" s="116" t="str">
        <f t="shared" si="11"/>
        <v/>
      </c>
      <c r="J60" s="4"/>
      <c r="K60" s="40" t="str">
        <f t="shared" si="13"/>
        <v>Lançar Preço Coluna (A) Faixa 1</v>
      </c>
      <c r="L60" s="40" t="str">
        <f t="shared" si="14"/>
        <v>Lançar Preço Coluna (B) Faixa 1</v>
      </c>
      <c r="M60" s="40" t="str">
        <f t="shared" si="15"/>
        <v>ERRO Preço Coluna (C) Faixa 1</v>
      </c>
      <c r="N60" s="40" t="str">
        <f t="shared" si="16"/>
        <v>ERRO Preço Coluna (D) Faixa 1</v>
      </c>
      <c r="O60" s="39"/>
      <c r="P60" s="36" t="str">
        <f>IF(F60&lt;&gt;"",IF(I60=TRUE,"Preços OK na Faixa 13","ERRO Preços na Faixa 13"),"Lançar Preços na Faixa 13")</f>
        <v>ERRO Preços na Faixa 13</v>
      </c>
    </row>
    <row r="61" spans="1:16" ht="13.5" thickBot="1">
      <c r="H61" s="108"/>
      <c r="K61" s="35"/>
      <c r="L61" s="35"/>
      <c r="M61" s="35"/>
      <c r="N61" s="35"/>
      <c r="O61" s="35"/>
      <c r="P61" s="42"/>
    </row>
    <row r="62" spans="1:16" s="63" customFormat="1" ht="30.75" customHeight="1" thickBot="1">
      <c r="A62" s="120" t="s">
        <v>133</v>
      </c>
      <c r="B62" s="121"/>
      <c r="C62" s="121"/>
      <c r="D62" s="121"/>
      <c r="E62" s="122"/>
      <c r="F62" s="122"/>
      <c r="G62" s="123"/>
      <c r="H62" s="104"/>
      <c r="I62" s="117"/>
      <c r="J62" s="60"/>
      <c r="K62" s="145" t="s">
        <v>50</v>
      </c>
      <c r="L62" s="145"/>
      <c r="M62" s="145"/>
      <c r="N62" s="145"/>
      <c r="O62" s="61"/>
      <c r="P62" s="147" t="s">
        <v>51</v>
      </c>
    </row>
    <row r="63" spans="1:16" ht="39.75" customHeight="1" thickBot="1">
      <c r="A63" s="156" t="s">
        <v>192</v>
      </c>
      <c r="B63" s="157"/>
      <c r="C63" s="157"/>
      <c r="D63" s="157"/>
      <c r="E63" s="157"/>
      <c r="F63" s="157"/>
      <c r="G63" s="158"/>
      <c r="H63" s="105"/>
      <c r="J63" s="4"/>
      <c r="K63" s="145"/>
      <c r="L63" s="145"/>
      <c r="M63" s="145"/>
      <c r="N63" s="145"/>
      <c r="O63" s="18"/>
      <c r="P63" s="147"/>
    </row>
    <row r="64" spans="1:16" ht="13.5" customHeight="1" thickBot="1">
      <c r="A64" s="127" t="s">
        <v>37</v>
      </c>
      <c r="B64" s="127" t="s">
        <v>36</v>
      </c>
      <c r="C64" s="130" t="s">
        <v>45</v>
      </c>
      <c r="D64" s="131"/>
      <c r="E64" s="131"/>
      <c r="F64" s="132"/>
      <c r="G64" s="133" t="s">
        <v>89</v>
      </c>
      <c r="H64" s="106"/>
      <c r="J64" s="4"/>
      <c r="K64" s="145"/>
      <c r="L64" s="145"/>
      <c r="M64" s="145"/>
      <c r="N64" s="145"/>
      <c r="O64" s="18"/>
      <c r="P64" s="147"/>
    </row>
    <row r="65" spans="1:16" ht="13.5" customHeight="1" thickBot="1">
      <c r="A65" s="128"/>
      <c r="B65" s="128"/>
      <c r="C65" s="21" t="s">
        <v>41</v>
      </c>
      <c r="D65" s="20" t="s">
        <v>42</v>
      </c>
      <c r="E65" s="191"/>
      <c r="F65" s="191"/>
      <c r="G65" s="134"/>
      <c r="H65" s="106"/>
      <c r="J65" s="4"/>
      <c r="K65" s="145"/>
      <c r="L65" s="145"/>
      <c r="M65" s="145"/>
      <c r="N65" s="145"/>
      <c r="O65" s="18"/>
      <c r="P65" s="147"/>
    </row>
    <row r="66" spans="1:16" ht="39" customHeight="1" thickBot="1">
      <c r="A66" s="129"/>
      <c r="B66" s="129"/>
      <c r="C66" s="43" t="s">
        <v>87</v>
      </c>
      <c r="D66" s="44" t="s">
        <v>47</v>
      </c>
      <c r="E66" s="192"/>
      <c r="F66" s="192"/>
      <c r="G66" s="135"/>
      <c r="H66" s="106"/>
      <c r="J66" s="4"/>
      <c r="K66" s="146"/>
      <c r="L66" s="146"/>
      <c r="M66" s="146"/>
      <c r="N66" s="146"/>
      <c r="O66" s="32"/>
      <c r="P66" s="148"/>
    </row>
    <row r="67" spans="1:16" ht="25.5">
      <c r="A67" s="8">
        <v>1</v>
      </c>
      <c r="B67" s="96" t="s">
        <v>160</v>
      </c>
      <c r="C67" s="19"/>
      <c r="D67" s="19"/>
      <c r="E67" s="118">
        <f>D67-0.00001</f>
        <v>-1.0000000000000001E-5</v>
      </c>
      <c r="F67" s="118">
        <f>E67-0.00001</f>
        <v>-2.0000000000000002E-5</v>
      </c>
      <c r="G67" s="10">
        <f t="shared" ref="G67:G79" si="17">SUM(C67:D67)</f>
        <v>0</v>
      </c>
      <c r="H67" s="107"/>
      <c r="I67" s="116" t="str">
        <f t="shared" ref="I67:I79" si="18">IF(C67&lt;&gt;0,AND(D67&lt;C67,E67&lt;D67,F67&lt;E67),"")</f>
        <v/>
      </c>
      <c r="J67" s="4"/>
      <c r="K67" s="33" t="str">
        <f>IF(C67&lt;&gt;0,"Preço OK Coluna (A) Faixa 1","Lançar Preço Coluna (A) Faixa 1")</f>
        <v>Lançar Preço Coluna (A) Faixa 1</v>
      </c>
      <c r="L67" s="33" t="str">
        <f>IF(D67&lt;&gt;0,"Preço OK Coluna (B) Faixa 1","Lançar Preço Coluna (B) Faixa 1")</f>
        <v>Lançar Preço Coluna (B) Faixa 1</v>
      </c>
      <c r="M67" s="33" t="str">
        <f>IF(E67&lt;&gt;0,"Preço OK Coluna (C) Faixa 1","Lançar Preço Coluna (C) Faixa 1")</f>
        <v>Preço OK Coluna (C) Faixa 1</v>
      </c>
      <c r="N67" s="33" t="str">
        <f>IF(F67&lt;&gt;0,"Preço OK Coluna (D) Faixa 1","Lançar Preço Coluna (D) Faixa 1")</f>
        <v>Preço OK Coluna (D) Faixa 1</v>
      </c>
      <c r="O67" s="35"/>
      <c r="P67" s="31" t="str">
        <f>IF(F67&lt;&gt;"",IF(I67=TRUE,"Preços OK na Faixa 1","ERRO Preços na Faixa 1"),"Lançar Preços na Faixa 1")</f>
        <v>ERRO Preços na Faixa 1</v>
      </c>
    </row>
    <row r="68" spans="1:16" ht="25.5">
      <c r="A68" s="11">
        <v>2</v>
      </c>
      <c r="B68" s="12" t="s">
        <v>161</v>
      </c>
      <c r="C68" s="19"/>
      <c r="D68" s="19"/>
      <c r="E68" s="118">
        <f t="shared" ref="E68:F79" si="19">D68-0.00001</f>
        <v>-1.0000000000000001E-5</v>
      </c>
      <c r="F68" s="118">
        <f t="shared" si="19"/>
        <v>-2.0000000000000002E-5</v>
      </c>
      <c r="G68" s="10">
        <f t="shared" si="17"/>
        <v>0</v>
      </c>
      <c r="H68" s="107"/>
      <c r="I68" s="116" t="str">
        <f t="shared" si="18"/>
        <v/>
      </c>
      <c r="J68" s="4"/>
      <c r="K68" s="33" t="str">
        <f>IF(C68&lt;&gt;0,IF(AND(C68&lt;C67),"Preço Ok Coluna (A) Faixa 2","ERRO Preço Coluna (A) Faixa 2"),"Lançar Preço Coluna (A) Faixa 2")</f>
        <v>Lançar Preço Coluna (A) Faixa 2</v>
      </c>
      <c r="L68" s="33" t="str">
        <f>IF(D68&lt;&gt;0,IF(AND(D68&lt;D67),"Preço Ok Coluna (B) Faixa 2","ERRO Preço Coluna (B) Faixa 2"),"Lançar Preço Coluna (B) Faixa 2")</f>
        <v>Lançar Preço Coluna (B) Faixa 2</v>
      </c>
      <c r="M68" s="33" t="str">
        <f>IF(E68&lt;&gt;0,IF(AND(E68&lt;E67),"Preço Ok Coluna (C) Faixa 2","ERRO Preço Coluna (C) Faixa 2"),"Lançar Preço Coluna (C) Faixa 2")</f>
        <v>ERRO Preço Coluna (C) Faixa 2</v>
      </c>
      <c r="N68" s="33" t="str">
        <f>IF(F68&lt;&gt;0,IF(AND(F68&lt;F67),"Preço Ok Coluna (D) Faixa 2","ERRO Preço Coluna (D) Faixa 2"),"Lançar Preço Coluna (D) Faixa 2")</f>
        <v>ERRO Preço Coluna (D) Faixa 2</v>
      </c>
      <c r="O68" s="33"/>
      <c r="P68" s="31" t="str">
        <f>IF(F68&lt;&gt;"",IF(I68=TRUE,"Preços OK na Faixa 2","ERRO Preços na Faixa 2"),"Lançar Preços na Faixa 2")</f>
        <v>ERRO Preços na Faixa 2</v>
      </c>
    </row>
    <row r="69" spans="1:16" ht="25.5">
      <c r="A69" s="11">
        <v>3</v>
      </c>
      <c r="B69" s="12" t="s">
        <v>162</v>
      </c>
      <c r="C69" s="19"/>
      <c r="D69" s="19"/>
      <c r="E69" s="118">
        <f t="shared" si="19"/>
        <v>-1.0000000000000001E-5</v>
      </c>
      <c r="F69" s="118">
        <f t="shared" si="19"/>
        <v>-2.0000000000000002E-5</v>
      </c>
      <c r="G69" s="10">
        <f t="shared" si="17"/>
        <v>0</v>
      </c>
      <c r="H69" s="107"/>
      <c r="I69" s="116" t="str">
        <f t="shared" si="18"/>
        <v/>
      </c>
      <c r="J69" s="4"/>
      <c r="K69" s="33" t="str">
        <f>IF(C69&lt;&gt;0,IF(AND(C69&lt;C68),"Preço Ok Coluna (A) Faixa 3","ERRO Preço Coluna (A) Faixa 3"),"Lançar Preço Coluna (A) Faixa 3")</f>
        <v>Lançar Preço Coluna (A) Faixa 3</v>
      </c>
      <c r="L69" s="33" t="str">
        <f>IF(D69&lt;&gt;0,IF(AND(D69&lt;D68),"Preço Ok Coluna (B) Faixa 3","ERRO Preço Coluna (B) Faixa 3"),"Lançar Preço Coluna (B) Faixa 3")</f>
        <v>Lançar Preço Coluna (B) Faixa 3</v>
      </c>
      <c r="M69" s="33" t="str">
        <f>IF(E69&lt;&gt;0,IF(AND(E69&lt;E68),"Preço Ok Coluna (C) Faixa 3","ERRO Preço Coluna (C) Faixa 3"),"Lançar Preço Coluna (C) Faixa3")</f>
        <v>ERRO Preço Coluna (C) Faixa 3</v>
      </c>
      <c r="N69" s="33" t="str">
        <f>IF(F69&lt;&gt;0,IF(AND(F69&lt;F68),"Preço Ok Coluna (D) Faixa 3","ERRO Preço Coluna (D) Faixa 3"),"Lançar Preço Coluna (D) Faixa 3")</f>
        <v>ERRO Preço Coluna (D) Faixa 3</v>
      </c>
      <c r="O69" s="33"/>
      <c r="P69" s="31" t="str">
        <f>IF(F69&lt;&gt;"",IF(I69=TRUE,"Preços OK na Faixa 3","ERRO Preços na Faixa 3"),"Lançar Preços na Faixa 3")</f>
        <v>ERRO Preços na Faixa 3</v>
      </c>
    </row>
    <row r="70" spans="1:16" ht="25.5">
      <c r="A70" s="11">
        <v>4</v>
      </c>
      <c r="B70" s="12" t="s">
        <v>163</v>
      </c>
      <c r="C70" s="19"/>
      <c r="D70" s="19"/>
      <c r="E70" s="118">
        <f t="shared" si="19"/>
        <v>-1.0000000000000001E-5</v>
      </c>
      <c r="F70" s="118">
        <f t="shared" si="19"/>
        <v>-2.0000000000000002E-5</v>
      </c>
      <c r="G70" s="10">
        <f t="shared" si="17"/>
        <v>0</v>
      </c>
      <c r="H70" s="107"/>
      <c r="I70" s="116" t="str">
        <f t="shared" si="18"/>
        <v/>
      </c>
      <c r="J70" s="4"/>
      <c r="K70" s="33" t="str">
        <f>IF(C70&lt;&gt;0,IF(AND(C70&lt;C69),"Preço Ok Coluna (A) Faixa 4","ERRO Preço Coluna (A) Faixa 4"),"Lançar Preço Coluna (A) Faixa 4")</f>
        <v>Lançar Preço Coluna (A) Faixa 4</v>
      </c>
      <c r="L70" s="33" t="str">
        <f>IF(D70&lt;&gt;0,IF(AND(D70&lt;D69),"Preço Ok Coluna (B) Faixa 4","ERRO Preço Coluna (B) Faixa 4"),"Lançar Preço Coluna (B) Faixa 4")</f>
        <v>Lançar Preço Coluna (B) Faixa 4</v>
      </c>
      <c r="M70" s="33" t="str">
        <f>IF(E70&lt;&gt;0,IF(AND(E70&lt;E69),"Preço Ok Coluna (C) Faixa 4","ERRO Preço Coluna (C) Faixa 4"),"Lançar Preço Coluna (C) Faixa 4")</f>
        <v>ERRO Preço Coluna (C) Faixa 4</v>
      </c>
      <c r="N70" s="33" t="str">
        <f>IF(F70&lt;&gt;0,IF(AND(F70&lt;F69),"Preço Ok Coluna (D) Faixa 4","ERRO Preço Coluna (D) Faixa 4"),"Lançar Preço Coluna (D) Faixa 4")</f>
        <v>ERRO Preço Coluna (D) Faixa 4</v>
      </c>
      <c r="O70" s="33"/>
      <c r="P70" s="31" t="str">
        <f>IF(F70&lt;&gt;"",IF(I70=TRUE,"Preços OK na Faixa 4","ERRO Preços na Faixa 4"),"Lançar Preços na Faixa 4")</f>
        <v>ERRO Preços na Faixa 4</v>
      </c>
    </row>
    <row r="71" spans="1:16" ht="25.5">
      <c r="A71" s="14">
        <v>5</v>
      </c>
      <c r="B71" s="15" t="s">
        <v>164</v>
      </c>
      <c r="C71" s="19"/>
      <c r="D71" s="19"/>
      <c r="E71" s="118">
        <f t="shared" si="19"/>
        <v>-1.0000000000000001E-5</v>
      </c>
      <c r="F71" s="118">
        <f t="shared" si="19"/>
        <v>-2.0000000000000002E-5</v>
      </c>
      <c r="G71" s="10">
        <f t="shared" si="17"/>
        <v>0</v>
      </c>
      <c r="H71" s="107"/>
      <c r="I71" s="116" t="str">
        <f t="shared" si="18"/>
        <v/>
      </c>
      <c r="J71" s="18"/>
      <c r="K71" s="33" t="str">
        <f>IF(C71&lt;&gt;0,IF(AND(C71&lt;C70),"Preço Ok Coluna (A) Faixa 5","ERRO Preço Coluna (A) Faixa 5"),"Lançar Preço Coluna (A) Faixa 5")</f>
        <v>Lançar Preço Coluna (A) Faixa 5</v>
      </c>
      <c r="L71" s="33" t="str">
        <f>IF(D71&lt;&gt;0,IF(AND(D71&lt;D70),"Preço Ok Coluna (B) Faixa 5","ERRO Preço Coluna (B) Faixa 5"),"Lançar Preço Coluna (B) Faixa 5")</f>
        <v>Lançar Preço Coluna (B) Faixa 5</v>
      </c>
      <c r="M71" s="33" t="str">
        <f>IF(E71&lt;&gt;0,IF(AND(E71&lt;E70),"Preço Ok Coluna (C) Faixa 5","ERRO Preço Coluna (C) Faixa 5"),"Lançar Preço Coluna (C) Faixa 5")</f>
        <v>ERRO Preço Coluna (C) Faixa 5</v>
      </c>
      <c r="N71" s="33" t="str">
        <f>IF(F71&lt;&gt;0,IF(AND(F71&lt;F70),"Preço Ok Coluna (D) Faixa 5","ERRO Preço Coluna (D) Faixa 5"),"Lançar Preço Coluna (D) Faixa 5")</f>
        <v>ERRO Preço Coluna (D) Faixa 5</v>
      </c>
      <c r="O71" s="33"/>
      <c r="P71" s="31" t="str">
        <f>IF(F71&lt;&gt;"",IF(I71=TRUE,"Preços OK na Faixa 5","ERRO Preços na Faixa 5"),"Lançar Preços na Faixa 5")</f>
        <v>ERRO Preços na Faixa 5</v>
      </c>
    </row>
    <row r="72" spans="1:16" ht="25.5">
      <c r="A72" s="11">
        <v>6</v>
      </c>
      <c r="B72" s="12" t="s">
        <v>165</v>
      </c>
      <c r="C72" s="19"/>
      <c r="D72" s="19"/>
      <c r="E72" s="118">
        <f t="shared" si="19"/>
        <v>-1.0000000000000001E-5</v>
      </c>
      <c r="F72" s="118">
        <f t="shared" si="19"/>
        <v>-2.0000000000000002E-5</v>
      </c>
      <c r="G72" s="10">
        <f t="shared" si="17"/>
        <v>0</v>
      </c>
      <c r="H72" s="107"/>
      <c r="I72" s="116" t="str">
        <f t="shared" si="18"/>
        <v/>
      </c>
      <c r="J72" s="4"/>
      <c r="K72" s="33" t="str">
        <f>IF(C72&lt;&gt;0,IF(AND(C72&lt;C71),"Preço Ok Coluna (A) Faixa 6","ERRO Preço Coluna (A) Faixa 6"),"Lançar Preço Coluna (A) Faixa 6")</f>
        <v>Lançar Preço Coluna (A) Faixa 6</v>
      </c>
      <c r="L72" s="33" t="str">
        <f>IF(D72&lt;&gt;0,IF(AND(D72&lt;D71),"Preço Ok Coluna (B) Faixa 6","ERRO Preço Coluna (B) Faixa 6"),"Lançar Preço Coluna (B) Faixa 6")</f>
        <v>Lançar Preço Coluna (B) Faixa 6</v>
      </c>
      <c r="M72" s="33" t="str">
        <f>IF(E72&lt;&gt;0,IF(AND(E72&lt;E71),"Preço Ok Coluna (C) Faixa 6","ERRO Preço Coluna (C) Faixa 6"),"Lançar Preço Coluna (C) Faixa 6")</f>
        <v>ERRO Preço Coluna (C) Faixa 6</v>
      </c>
      <c r="N72" s="33" t="str">
        <f>IF(F72&lt;&gt;0,IF(AND(F72&lt;F71),"Preço Ok Coluna (D) Faixa 6","ERRO Preço Coluna (D) Faixa 6"),"Lançar Preço Coluna (D) Faixa 6")</f>
        <v>ERRO Preço Coluna (D) Faixa 6</v>
      </c>
      <c r="O72" s="33"/>
      <c r="P72" s="31" t="str">
        <f>IF(F72&lt;&gt;"",IF(I72=TRUE,"Preços OK na Faixa 6","ERRO Preços na Faixa 6"),"Lançar Preços na Faixa 6")</f>
        <v>ERRO Preços na Faixa 6</v>
      </c>
    </row>
    <row r="73" spans="1:16" ht="25.5">
      <c r="A73" s="11">
        <v>7</v>
      </c>
      <c r="B73" s="12" t="s">
        <v>166</v>
      </c>
      <c r="C73" s="19"/>
      <c r="D73" s="19"/>
      <c r="E73" s="118">
        <f t="shared" si="19"/>
        <v>-1.0000000000000001E-5</v>
      </c>
      <c r="F73" s="118">
        <f t="shared" si="19"/>
        <v>-2.0000000000000002E-5</v>
      </c>
      <c r="G73" s="10">
        <f t="shared" si="17"/>
        <v>0</v>
      </c>
      <c r="H73" s="107"/>
      <c r="I73" s="116" t="str">
        <f t="shared" si="18"/>
        <v/>
      </c>
      <c r="J73" s="4"/>
      <c r="K73" s="33" t="str">
        <f>IF(C73&lt;&gt;0,IF(AND(C73&lt;C72),"Preço Ok Coluna (A) Faixa 7","ERRO Preço Coluna (A) Faixa 7"),"Lançar Preço Coluna (A) Faixa 7")</f>
        <v>Lançar Preço Coluna (A) Faixa 7</v>
      </c>
      <c r="L73" s="33" t="str">
        <f>IF(D73&lt;&gt;0,IF(AND(D73&lt;D72),"Preço Ok Coluna (B) Faixa 7","ERRO Preço Coluna (B) Faixa 7"),"Lançar Preço Coluna (B) Faixa 7")</f>
        <v>Lançar Preço Coluna (B) Faixa 7</v>
      </c>
      <c r="M73" s="33" t="str">
        <f>IF(E73&lt;&gt;0,IF(AND(E73&lt;E72),"Preço Ok Coluna (C) Faixa 7","ERRO Preço Coluna (C) Faixa 7"),"Lançar Preço Coluna (C) Faixa 7")</f>
        <v>ERRO Preço Coluna (C) Faixa 7</v>
      </c>
      <c r="N73" s="33" t="str">
        <f>IF(F73&lt;&gt;0,IF(AND(F73&lt;F72),"Preço Ok Coluna (D) Faixa 7","ERRO Preço Coluna (D) Faixa 7"),"Lançar Preço Coluna (D) Faixa 7")</f>
        <v>ERRO Preço Coluna (D) Faixa 7</v>
      </c>
      <c r="O73" s="33"/>
      <c r="P73" s="31" t="str">
        <f>IF(F73&lt;&gt;"",IF(I73=TRUE,"Preços OK na Faixa 7","ERRO Preços na Faixa 7"),"Lançar Preços na Faixa 7")</f>
        <v>ERRO Preços na Faixa 7</v>
      </c>
    </row>
    <row r="74" spans="1:16" ht="25.5">
      <c r="A74" s="11">
        <v>8</v>
      </c>
      <c r="B74" s="12" t="s">
        <v>167</v>
      </c>
      <c r="C74" s="19"/>
      <c r="D74" s="19"/>
      <c r="E74" s="118">
        <f t="shared" si="19"/>
        <v>-1.0000000000000001E-5</v>
      </c>
      <c r="F74" s="118">
        <f t="shared" si="19"/>
        <v>-2.0000000000000002E-5</v>
      </c>
      <c r="G74" s="10">
        <f t="shared" si="17"/>
        <v>0</v>
      </c>
      <c r="H74" s="107"/>
      <c r="I74" s="116" t="str">
        <f t="shared" si="18"/>
        <v/>
      </c>
      <c r="J74" s="4"/>
      <c r="K74" s="33" t="str">
        <f>IF(C74&lt;&gt;0,IF(AND(C74&lt;C73),"Preço Ok Coluna (A) Faixa 8","ERRO Preço Coluna (A) Faixa 8"),"Lançar Preço Coluna (A) Faixa 8")</f>
        <v>Lançar Preço Coluna (A) Faixa 8</v>
      </c>
      <c r="L74" s="33" t="str">
        <f>IF(D74&lt;&gt;0,IF(AND(D74&lt;D73),"Preço Ok Coluna (B) Faixa 8","ERRO Preço Coluna (B) Faixa 8"),"Lançar Preço Coluna (B) Faixa 8")</f>
        <v>Lançar Preço Coluna (B) Faixa 8</v>
      </c>
      <c r="M74" s="33" t="str">
        <f>IF(E74&lt;&gt;0,IF(AND(E74&lt;E73),"Preço Ok Coluna (C) Faixa 8","ERRO Preço Coluna (C) Faixa 8"),"Lançar Preço Coluna (C) Faixa 8")</f>
        <v>ERRO Preço Coluna (C) Faixa 8</v>
      </c>
      <c r="N74" s="33" t="str">
        <f>IF(F74&lt;&gt;0,IF(AND(F74&lt;F73),"Preço Ok Coluna (D) Faixa 8","ERRO Preço Coluna (D) Faixa 8"),"Lançar Preço Coluna (D) Faixa 8")</f>
        <v>ERRO Preço Coluna (D) Faixa 8</v>
      </c>
      <c r="O74" s="33"/>
      <c r="P74" s="31" t="str">
        <f>IF(F74&lt;&gt;"",IF(I74=TRUE,"Preços OK na Faixa 8","ERRO Preços na Faixa 8"),"Lançar Preços na Faixa 8")</f>
        <v>ERRO Preços na Faixa 8</v>
      </c>
    </row>
    <row r="75" spans="1:16" ht="25.5">
      <c r="A75" s="11">
        <v>9</v>
      </c>
      <c r="B75" s="12" t="s">
        <v>168</v>
      </c>
      <c r="C75" s="19"/>
      <c r="D75" s="19"/>
      <c r="E75" s="118">
        <f t="shared" si="19"/>
        <v>-1.0000000000000001E-5</v>
      </c>
      <c r="F75" s="118">
        <f t="shared" si="19"/>
        <v>-2.0000000000000002E-5</v>
      </c>
      <c r="G75" s="10">
        <f t="shared" si="17"/>
        <v>0</v>
      </c>
      <c r="H75" s="107"/>
      <c r="I75" s="116" t="str">
        <f t="shared" si="18"/>
        <v/>
      </c>
      <c r="J75" s="4"/>
      <c r="K75" s="33" t="str">
        <f>IF(C75&lt;&gt;0,IF(AND(C75&lt;C74),"Preço Ok Coluna (A) Faixa 9","ERRO Preço Coluna (A) Faixa 9"),"Lançar Preço Coluna (A) Faixa 9")</f>
        <v>Lançar Preço Coluna (A) Faixa 9</v>
      </c>
      <c r="L75" s="33" t="str">
        <f>IF(D75&lt;&gt;0,IF(AND(D75&lt;D74),"Preço Ok Coluna (B) Faixa 9","ERRO Preço Coluna (B) Faixa 9"),"Lançar Preço Coluna (B) Faixa 9")</f>
        <v>Lançar Preço Coluna (B) Faixa 9</v>
      </c>
      <c r="M75" s="33" t="str">
        <f>IF(E75&lt;&gt;0,IF(AND(E75&lt;E74),"Preço Ok Coluna (C) Faixa 9","ERRO Preço Coluna (C) Faixa 9"),"Lançar Preço Coluna (C) Faixa 9")</f>
        <v>ERRO Preço Coluna (C) Faixa 9</v>
      </c>
      <c r="N75" s="33" t="str">
        <f>IF(F75&lt;&gt;0,IF(AND(F75&lt;F74),"Preço Ok Coluna (D) Faixa 9","ERRO Preço Coluna (D) Faixa 9"),"Lançar Preço Coluna (D) Faixa 9")</f>
        <v>ERRO Preço Coluna (D) Faixa 9</v>
      </c>
      <c r="O75" s="33"/>
      <c r="P75" s="31" t="str">
        <f>IF(F75&lt;&gt;"",IF(I75=TRUE,"Preços OK na Faixa 9","ERRO Preços na Faixa 9"),"Lançar Preços na Faixa 9")</f>
        <v>ERRO Preços na Faixa 9</v>
      </c>
    </row>
    <row r="76" spans="1:16" ht="25.5">
      <c r="A76" s="11">
        <v>10</v>
      </c>
      <c r="B76" s="12" t="s">
        <v>169</v>
      </c>
      <c r="C76" s="19"/>
      <c r="D76" s="19"/>
      <c r="E76" s="118">
        <f t="shared" si="19"/>
        <v>-1.0000000000000001E-5</v>
      </c>
      <c r="F76" s="118">
        <f t="shared" si="19"/>
        <v>-2.0000000000000002E-5</v>
      </c>
      <c r="G76" s="10">
        <f t="shared" si="17"/>
        <v>0</v>
      </c>
      <c r="H76" s="107"/>
      <c r="I76" s="116" t="str">
        <f t="shared" si="18"/>
        <v/>
      </c>
      <c r="J76" s="4"/>
      <c r="K76" s="33" t="str">
        <f>IF(C76&lt;&gt;0,IF(AND(C76&lt;C75),"Preço Ok Coluna (A) Faixa 10","ERRO Preço Coluna (A) Faixa 10"),"Lançar Preço Coluna (A) Faixa 10")</f>
        <v>Lançar Preço Coluna (A) Faixa 10</v>
      </c>
      <c r="L76" s="33" t="str">
        <f>IF(D76&lt;&gt;0,IF(AND(D76&lt;D75),"Preço Ok Coluna (B) Faixa 10","ERRO Preço Coluna (B) Faixa 10"),"Lançar Preço Coluna (B) Faixa 10")</f>
        <v>Lançar Preço Coluna (B) Faixa 10</v>
      </c>
      <c r="M76" s="33" t="str">
        <f>IF(E76&lt;&gt;0,IF(AND(E76&lt;E75),"Preço Ok Coluna (C) Faixa 10","ERRO Preço Coluna (C) Faixa 10"),"Lançar Preço Coluna (C) Faixa 10")</f>
        <v>ERRO Preço Coluna (C) Faixa 10</v>
      </c>
      <c r="N76" s="33" t="str">
        <f>IF(F76&lt;&gt;0,IF(AND(F76&lt;F75),"Preço Ok Coluna (D) Faixa 10","ERRO Preço Coluna (D) Faixa 10"),"Lançar Preço Coluna (D) Faixa 10")</f>
        <v>ERRO Preço Coluna (D) Faixa 10</v>
      </c>
      <c r="O76" s="33"/>
      <c r="P76" s="31" t="str">
        <f>IF(F76&lt;&gt;"",IF(I76=TRUE,"Preços OK na Faixa 10","ERRO Preços na Faixa 10"),"Lançar Preços na Faixa 10")</f>
        <v>ERRO Preços na Faixa 10</v>
      </c>
    </row>
    <row r="77" spans="1:16" ht="25.5">
      <c r="A77" s="11">
        <v>11</v>
      </c>
      <c r="B77" s="12" t="s">
        <v>170</v>
      </c>
      <c r="C77" s="19"/>
      <c r="D77" s="19"/>
      <c r="E77" s="118">
        <f t="shared" si="19"/>
        <v>-1.0000000000000001E-5</v>
      </c>
      <c r="F77" s="118">
        <f t="shared" si="19"/>
        <v>-2.0000000000000002E-5</v>
      </c>
      <c r="G77" s="10">
        <f t="shared" si="17"/>
        <v>0</v>
      </c>
      <c r="H77" s="107"/>
      <c r="I77" s="116" t="str">
        <f t="shared" si="18"/>
        <v/>
      </c>
      <c r="J77" s="4"/>
      <c r="K77" s="33" t="str">
        <f>IF(C77&lt;&gt;0,IF(AND(C77&lt;C76),"Preço Ok Coluna (A) Faixa 11","ERRO Preço Coluna (A) Faixa 11"),"Lançar Preço Coluna (A) Faixa 11")</f>
        <v>Lançar Preço Coluna (A) Faixa 11</v>
      </c>
      <c r="L77" s="33" t="str">
        <f>IF(D77&lt;&gt;0,IF(AND(D77&lt;D76),"Preço Ok Coluna (B) Faixa 11","ERRO Preço Coluna (B) Faixa 11"),"Lançar Preço Coluna (B) Faixa 11")</f>
        <v>Lançar Preço Coluna (B) Faixa 11</v>
      </c>
      <c r="M77" s="33" t="str">
        <f>IF(E77&lt;&gt;0,IF(AND(E77&lt;E76),"Preço Ok Coluna (C) Faixa 11","ERRO Preço Coluna (C) Faixa 11"),"Lançar Preço Coluna (C) Faixa 11")</f>
        <v>ERRO Preço Coluna (C) Faixa 11</v>
      </c>
      <c r="N77" s="33" t="str">
        <f>IF(F77&lt;&gt;0,IF(AND(F77&lt;F76),"Preço Ok Coluna (D) Faixa 11","ERRO Preço Coluna (D) Faixa 11"),"Lançar Preço Coluna (D) Faixa 11")</f>
        <v>ERRO Preço Coluna (D) Faixa 11</v>
      </c>
      <c r="O77" s="33"/>
      <c r="P77" s="31" t="str">
        <f>IF(F77&lt;&gt;"",IF(I77=TRUE,"Preços OK na Faixa 11","ERRO Preços na Faixa 11"),"Lançar Preços na Faixa 11")</f>
        <v>ERRO Preços na Faixa 11</v>
      </c>
    </row>
    <row r="78" spans="1:16" ht="25.5">
      <c r="A78" s="11">
        <v>12</v>
      </c>
      <c r="B78" s="12" t="s">
        <v>171</v>
      </c>
      <c r="C78" s="19"/>
      <c r="D78" s="19"/>
      <c r="E78" s="118">
        <f t="shared" si="19"/>
        <v>-1.0000000000000001E-5</v>
      </c>
      <c r="F78" s="118">
        <f t="shared" si="19"/>
        <v>-2.0000000000000002E-5</v>
      </c>
      <c r="G78" s="10">
        <f t="shared" si="17"/>
        <v>0</v>
      </c>
      <c r="H78" s="107"/>
      <c r="I78" s="116" t="str">
        <f t="shared" si="18"/>
        <v/>
      </c>
      <c r="J78" s="4"/>
      <c r="K78" s="39" t="str">
        <f>IF(C78&lt;&gt;0,IF(AND(C78&lt;C77),"Preço Ok Coluna (A) Faixa 12","ERRO Preço Coluna (A) Faixa 12"),"Lançar Preço Coluna (A) Faixa 12")</f>
        <v>Lançar Preço Coluna (A) Faixa 12</v>
      </c>
      <c r="L78" s="39" t="str">
        <f>IF(D78&lt;&gt;0,IF(AND(D78&lt;D77),"Preço Ok Coluna (B) Faixa 12","ERRO Preço Coluna (B) Faixa 12"),"Lançar Preço Coluna (B) Faixa 12")</f>
        <v>Lançar Preço Coluna (B) Faixa 12</v>
      </c>
      <c r="M78" s="39" t="str">
        <f>IF(E78&lt;&gt;0,IF(AND(E78&lt;E77),"Preço Ok Coluna (C) Faixa 12","ERRO Preço Coluna (C) Faixa 12"),"Lançar Preço Coluna (C) Faixa 12")</f>
        <v>ERRO Preço Coluna (C) Faixa 12</v>
      </c>
      <c r="N78" s="39" t="str">
        <f>IF(F78&lt;&gt;0,IF(AND(F78&lt;F77),"Preço Ok Coluna (D) Faixa 12","ERRO Preço Coluna (D) Faixa 12"),"Lançar Preço Coluna (D) Faixa 12")</f>
        <v>ERRO Preço Coluna (D) Faixa 12</v>
      </c>
      <c r="O78" s="33"/>
      <c r="P78" s="36" t="str">
        <f>IF(F78&lt;&gt;"",IF(I78=TRUE,"Preços OK na Faixa 12","ERRO Preços na Faixa 12"),"Lançar Preços na Faixa 12")</f>
        <v>ERRO Preços na Faixa 12</v>
      </c>
    </row>
    <row r="79" spans="1:16" ht="26.25" thickBot="1">
      <c r="A79" s="46">
        <v>13</v>
      </c>
      <c r="B79" s="47" t="s">
        <v>172</v>
      </c>
      <c r="C79" s="48"/>
      <c r="D79" s="48"/>
      <c r="E79" s="118">
        <f t="shared" si="19"/>
        <v>-1.0000000000000001E-5</v>
      </c>
      <c r="F79" s="118">
        <f t="shared" si="19"/>
        <v>-2.0000000000000002E-5</v>
      </c>
      <c r="G79" s="49">
        <f t="shared" si="17"/>
        <v>0</v>
      </c>
      <c r="H79" s="107">
        <f>SUM(G67:G79)</f>
        <v>0</v>
      </c>
      <c r="I79" s="116" t="str">
        <f t="shared" si="18"/>
        <v/>
      </c>
      <c r="J79" s="4"/>
      <c r="K79" s="39" t="str">
        <f>IF(C79&lt;&gt;0,IF(AND(C79&lt;C78),"Preço Ok Coluna (A) Faixa 13","ERRO Preço Coluna (A) Faixa 13"),"Lançar Preço Coluna (A) Faixa 13")</f>
        <v>Lançar Preço Coluna (A) Faixa 13</v>
      </c>
      <c r="L79" s="39" t="str">
        <f>IF(D79&lt;&gt;0,IF(AND(D79&lt;D78),"Preço Ok Coluna (B) Faixa 12","ERRO Preço Coluna (B) Faixa 12"),"Lançar Preço Coluna (B) Faixa 12")</f>
        <v>Lançar Preço Coluna (B) Faixa 12</v>
      </c>
      <c r="M79" s="39" t="str">
        <f>IF(E79&lt;&gt;0,IF(AND(E79&lt;E78),"Preço Ok Coluna (C) Faixa 12","ERRO Preço Coluna (C) Faixa 12"),"Lançar Preço Coluna (C) Faixa 12")</f>
        <v>ERRO Preço Coluna (C) Faixa 12</v>
      </c>
      <c r="N79" s="39" t="str">
        <f>IF(F79&lt;&gt;0,IF(AND(F79&lt;F78),"Preço Ok Coluna (D) Faixa 12","ERRO Preço Coluna (D) Faixa 12"),"Lançar Preço Coluna (D) Faixa 12")</f>
        <v>ERRO Preço Coluna (D) Faixa 12</v>
      </c>
      <c r="O79" s="39"/>
      <c r="P79" s="36" t="str">
        <f>IF(F79&lt;&gt;"",IF(I79=TRUE,"Preços OK na Faixa 13","ERRO Preços na Faixa 13"),"Lançar Preços na Faixa 13")</f>
        <v>ERRO Preços na Faixa 13</v>
      </c>
    </row>
    <row r="80" spans="1:16" ht="13.5" thickBot="1">
      <c r="H80" s="108"/>
      <c r="K80" s="35"/>
      <c r="L80" s="35"/>
      <c r="M80" s="35"/>
      <c r="N80" s="35"/>
      <c r="O80" s="35"/>
      <c r="P80" s="42"/>
    </row>
    <row r="81" spans="1:16" s="63" customFormat="1" ht="30.75" customHeight="1" thickBot="1">
      <c r="A81" s="120" t="s">
        <v>134</v>
      </c>
      <c r="B81" s="121"/>
      <c r="C81" s="121"/>
      <c r="D81" s="121"/>
      <c r="E81" s="122"/>
      <c r="F81" s="122"/>
      <c r="G81" s="123"/>
      <c r="H81" s="104"/>
      <c r="I81" s="117"/>
      <c r="J81" s="60"/>
      <c r="K81" s="145" t="s">
        <v>50</v>
      </c>
      <c r="L81" s="145"/>
      <c r="M81" s="145"/>
      <c r="N81" s="145"/>
      <c r="O81" s="61"/>
      <c r="P81" s="147" t="s">
        <v>51</v>
      </c>
    </row>
    <row r="82" spans="1:16" ht="39.75" customHeight="1" thickBot="1">
      <c r="A82" s="124" t="s">
        <v>187</v>
      </c>
      <c r="B82" s="125"/>
      <c r="C82" s="125"/>
      <c r="D82" s="125"/>
      <c r="E82" s="125"/>
      <c r="F82" s="125"/>
      <c r="G82" s="126"/>
      <c r="H82" s="105"/>
      <c r="J82" s="4"/>
      <c r="K82" s="145"/>
      <c r="L82" s="145"/>
      <c r="M82" s="145"/>
      <c r="N82" s="145"/>
      <c r="O82" s="18"/>
      <c r="P82" s="147"/>
    </row>
    <row r="83" spans="1:16" ht="13.5" customHeight="1" thickBot="1">
      <c r="A83" s="127" t="s">
        <v>37</v>
      </c>
      <c r="B83" s="127" t="s">
        <v>36</v>
      </c>
      <c r="C83" s="130" t="s">
        <v>45</v>
      </c>
      <c r="D83" s="131"/>
      <c r="E83" s="131"/>
      <c r="F83" s="132"/>
      <c r="G83" s="133" t="s">
        <v>89</v>
      </c>
      <c r="H83" s="106"/>
      <c r="J83" s="4"/>
      <c r="K83" s="145"/>
      <c r="L83" s="145"/>
      <c r="M83" s="145"/>
      <c r="N83" s="145"/>
      <c r="O83" s="18"/>
      <c r="P83" s="147"/>
    </row>
    <row r="84" spans="1:16" ht="13.5" customHeight="1" thickBot="1">
      <c r="A84" s="128"/>
      <c r="B84" s="128"/>
      <c r="C84" s="21" t="s">
        <v>41</v>
      </c>
      <c r="D84" s="20" t="s">
        <v>42</v>
      </c>
      <c r="E84" s="191"/>
      <c r="F84" s="191"/>
      <c r="G84" s="134"/>
      <c r="H84" s="106"/>
      <c r="J84" s="4"/>
      <c r="K84" s="145"/>
      <c r="L84" s="145"/>
      <c r="M84" s="145"/>
      <c r="N84" s="145"/>
      <c r="O84" s="18"/>
      <c r="P84" s="147"/>
    </row>
    <row r="85" spans="1:16" ht="39" customHeight="1" thickBot="1">
      <c r="A85" s="129"/>
      <c r="B85" s="129"/>
      <c r="C85" s="43" t="s">
        <v>87</v>
      </c>
      <c r="D85" s="44" t="s">
        <v>47</v>
      </c>
      <c r="E85" s="192"/>
      <c r="F85" s="192"/>
      <c r="G85" s="135"/>
      <c r="H85" s="106"/>
      <c r="J85" s="4"/>
      <c r="K85" s="146"/>
      <c r="L85" s="146"/>
      <c r="M85" s="146"/>
      <c r="N85" s="146"/>
      <c r="O85" s="32"/>
      <c r="P85" s="148"/>
    </row>
    <row r="86" spans="1:16" ht="25.5">
      <c r="A86" s="8">
        <v>1</v>
      </c>
      <c r="B86" s="96" t="s">
        <v>160</v>
      </c>
      <c r="C86" s="19"/>
      <c r="D86" s="19"/>
      <c r="E86" s="118">
        <f>D86-0.00001</f>
        <v>-1.0000000000000001E-5</v>
      </c>
      <c r="F86" s="118">
        <f>E86-0.00001</f>
        <v>-2.0000000000000002E-5</v>
      </c>
      <c r="G86" s="10">
        <f t="shared" ref="G86:G98" si="20">SUM(C86:D86)</f>
        <v>0</v>
      </c>
      <c r="H86" s="107"/>
      <c r="I86" s="116" t="str">
        <f t="shared" ref="I86:I98" si="21">IF(C86&lt;&gt;0,AND(D86&lt;C86,E86&lt;D86,F86&lt;E86),"")</f>
        <v/>
      </c>
      <c r="J86" s="4"/>
      <c r="K86" s="40" t="str">
        <f>IF(C86&lt;&gt;0,IF(AND(C86&lt;C67),"Preço Ok Coluna (A) Faixa 1","ERRO Preço Coluna (A) Faixa 1"),"Lançar Preço Coluna (A) Faixa 1")</f>
        <v>Lançar Preço Coluna (A) Faixa 1</v>
      </c>
      <c r="L86" s="40" t="str">
        <f>IF(D86&lt;&gt;0,IF(AND(D86&lt;D67),"Preço Ok Coluna (B) Faixa 1","ERRO Preço Coluna (B) Faixa 1"),"Lançar Preço Coluna (B) Faixa 1")</f>
        <v>Lançar Preço Coluna (B) Faixa 1</v>
      </c>
      <c r="M86" s="40" t="str">
        <f>IF(E86&lt;&gt;0,IF(AND(E86&lt;E67),"Preço Ok Coluna (C) Faixa 1","ERRO Preço Coluna (C) Faixa 1"),"Lançar Preço Coluna (C) Faixa 1")</f>
        <v>ERRO Preço Coluna (C) Faixa 1</v>
      </c>
      <c r="N86" s="40" t="str">
        <f>IF(F86&lt;&gt;0,IF(AND(F86&lt;F67),"Preço Ok Coluna (D) Faixa 1","ERRO Preço Coluna (D) Faixa 1"),"Lançar Preço Coluna (D) Faixa 1")</f>
        <v>ERRO Preço Coluna (D) Faixa 1</v>
      </c>
      <c r="O86" s="40"/>
      <c r="P86" s="31" t="str">
        <f>IF(F86&lt;&gt;"",IF(I86=TRUE,"Preços OK na Faixa 1","ERRO Preços na Faixa 1"),"Lançar Preços na Faixa 1")</f>
        <v>ERRO Preços na Faixa 1</v>
      </c>
    </row>
    <row r="87" spans="1:16" ht="25.5">
      <c r="A87" s="11">
        <v>2</v>
      </c>
      <c r="B87" s="12" t="s">
        <v>161</v>
      </c>
      <c r="C87" s="19"/>
      <c r="D87" s="19"/>
      <c r="E87" s="118">
        <f t="shared" ref="E87:F98" si="22">D87-0.00001</f>
        <v>-1.0000000000000001E-5</v>
      </c>
      <c r="F87" s="118">
        <f t="shared" si="22"/>
        <v>-2.0000000000000002E-5</v>
      </c>
      <c r="G87" s="10">
        <f t="shared" si="20"/>
        <v>0</v>
      </c>
      <c r="H87" s="107"/>
      <c r="I87" s="116" t="str">
        <f t="shared" si="21"/>
        <v/>
      </c>
      <c r="J87" s="4"/>
      <c r="K87" s="40" t="str">
        <f>IF(C87&lt;&gt;0,IF(AND(C87&lt;C68),"Preço Ok Coluna (A) Faixa 1","ERRO Preço Coluna (A) Faixa 1"),"Lançar Preço Coluna (A) Faixa 1")</f>
        <v>Lançar Preço Coluna (A) Faixa 1</v>
      </c>
      <c r="L87" s="40" t="str">
        <f>IF(D87&lt;&gt;0,IF(AND(D87&lt;D68),"Preço Ok Coluna (B) Faixa 1","ERRO Preço Coluna (B) Faixa 1"),"Lançar Preço Coluna (B) Faixa 1")</f>
        <v>Lançar Preço Coluna (B) Faixa 1</v>
      </c>
      <c r="M87" s="40" t="str">
        <f>IF(E87&lt;&gt;0,IF(AND(E87&lt;E68),"Preço Ok Coluna (C) Faixa 1","ERRO Preço Coluna (C) Faixa 1"),"Lançar Preço Coluna (C) Faixa 1")</f>
        <v>ERRO Preço Coluna (C) Faixa 1</v>
      </c>
      <c r="N87" s="40" t="str">
        <f>IF(F87&lt;&gt;0,IF(AND(F87&lt;F68),"Preço Ok Coluna (D) Faixa 1","ERRO Preço Coluna (D) Faixa 1"),"Lançar Preço Coluna (D) Faixa 1")</f>
        <v>ERRO Preço Coluna (D) Faixa 1</v>
      </c>
      <c r="O87" s="33"/>
      <c r="P87" s="31" t="str">
        <f>IF(F87&lt;&gt;"",IF(I87=TRUE,"Preços OK na Faixa 2","ERRO Preços na Faixa 2"),"Lançar Preços na Faixa 2")</f>
        <v>ERRO Preços na Faixa 2</v>
      </c>
    </row>
    <row r="88" spans="1:16" ht="25.5">
      <c r="A88" s="11">
        <v>3</v>
      </c>
      <c r="B88" s="12" t="s">
        <v>162</v>
      </c>
      <c r="C88" s="19"/>
      <c r="D88" s="19"/>
      <c r="E88" s="118">
        <f t="shared" si="22"/>
        <v>-1.0000000000000001E-5</v>
      </c>
      <c r="F88" s="118">
        <f t="shared" si="22"/>
        <v>-2.0000000000000002E-5</v>
      </c>
      <c r="G88" s="10">
        <f t="shared" si="20"/>
        <v>0</v>
      </c>
      <c r="H88" s="107"/>
      <c r="I88" s="116" t="str">
        <f t="shared" si="21"/>
        <v/>
      </c>
      <c r="J88" s="4"/>
      <c r="K88" s="40" t="str">
        <f t="shared" ref="K88:K98" si="23">IF(C88&lt;&gt;0,IF(AND(C88&lt;C69),"Preço Ok Coluna (A) Faixa 1","ERRO Preço Coluna (A) Faixa 1"),"Lançar Preço Coluna (A) Faixa 1")</f>
        <v>Lançar Preço Coluna (A) Faixa 1</v>
      </c>
      <c r="L88" s="40" t="str">
        <f t="shared" ref="L88:L98" si="24">IF(D88&lt;&gt;0,IF(AND(D88&lt;D69),"Preço Ok Coluna (B) Faixa 1","ERRO Preço Coluna (B) Faixa 1"),"Lançar Preço Coluna (B) Faixa 1")</f>
        <v>Lançar Preço Coluna (B) Faixa 1</v>
      </c>
      <c r="M88" s="40" t="str">
        <f t="shared" ref="M88:M98" si="25">IF(E88&lt;&gt;0,IF(AND(E88&lt;E69),"Preço Ok Coluna (C) Faixa 1","ERRO Preço Coluna (C) Faixa 1"),"Lançar Preço Coluna (C) Faixa 1")</f>
        <v>ERRO Preço Coluna (C) Faixa 1</v>
      </c>
      <c r="N88" s="40" t="str">
        <f t="shared" ref="N88:N98" si="26">IF(F88&lt;&gt;0,IF(AND(F88&lt;F69),"Preço Ok Coluna (D) Faixa 1","ERRO Preço Coluna (D) Faixa 1"),"Lançar Preço Coluna (D) Faixa 1")</f>
        <v>ERRO Preço Coluna (D) Faixa 1</v>
      </c>
      <c r="O88" s="33"/>
      <c r="P88" s="31" t="str">
        <f>IF(F88&lt;&gt;"",IF(I88=TRUE,"Preços OK na Faixa 3","ERRO Preços na Faixa 3"),"Lançar Preços na Faixa 3")</f>
        <v>ERRO Preços na Faixa 3</v>
      </c>
    </row>
    <row r="89" spans="1:16" ht="25.5">
      <c r="A89" s="11">
        <v>4</v>
      </c>
      <c r="B89" s="12" t="s">
        <v>163</v>
      </c>
      <c r="C89" s="19"/>
      <c r="D89" s="19"/>
      <c r="E89" s="118">
        <f t="shared" si="22"/>
        <v>-1.0000000000000001E-5</v>
      </c>
      <c r="F89" s="118">
        <f t="shared" si="22"/>
        <v>-2.0000000000000002E-5</v>
      </c>
      <c r="G89" s="10">
        <f t="shared" si="20"/>
        <v>0</v>
      </c>
      <c r="H89" s="107"/>
      <c r="I89" s="116" t="str">
        <f t="shared" si="21"/>
        <v/>
      </c>
      <c r="J89" s="4"/>
      <c r="K89" s="40" t="str">
        <f t="shared" si="23"/>
        <v>Lançar Preço Coluna (A) Faixa 1</v>
      </c>
      <c r="L89" s="40" t="str">
        <f t="shared" si="24"/>
        <v>Lançar Preço Coluna (B) Faixa 1</v>
      </c>
      <c r="M89" s="40" t="str">
        <f t="shared" si="25"/>
        <v>ERRO Preço Coluna (C) Faixa 1</v>
      </c>
      <c r="N89" s="40" t="str">
        <f t="shared" si="26"/>
        <v>ERRO Preço Coluna (D) Faixa 1</v>
      </c>
      <c r="O89" s="33"/>
      <c r="P89" s="31" t="str">
        <f>IF(F89&lt;&gt;"",IF(I89=TRUE,"Preços OK na Faixa 4","ERRO Preços na Faixa 4"),"Lançar Preços na Faixa 4")</f>
        <v>ERRO Preços na Faixa 4</v>
      </c>
    </row>
    <row r="90" spans="1:16" ht="25.5">
      <c r="A90" s="14">
        <v>5</v>
      </c>
      <c r="B90" s="15" t="s">
        <v>164</v>
      </c>
      <c r="C90" s="19"/>
      <c r="D90" s="19"/>
      <c r="E90" s="118">
        <f t="shared" si="22"/>
        <v>-1.0000000000000001E-5</v>
      </c>
      <c r="F90" s="118">
        <f t="shared" si="22"/>
        <v>-2.0000000000000002E-5</v>
      </c>
      <c r="G90" s="10">
        <f t="shared" si="20"/>
        <v>0</v>
      </c>
      <c r="H90" s="107"/>
      <c r="I90" s="116" t="str">
        <f t="shared" si="21"/>
        <v/>
      </c>
      <c r="J90" s="18"/>
      <c r="K90" s="40" t="str">
        <f t="shared" si="23"/>
        <v>Lançar Preço Coluna (A) Faixa 1</v>
      </c>
      <c r="L90" s="40" t="str">
        <f t="shared" si="24"/>
        <v>Lançar Preço Coluna (B) Faixa 1</v>
      </c>
      <c r="M90" s="40" t="str">
        <f t="shared" si="25"/>
        <v>ERRO Preço Coluna (C) Faixa 1</v>
      </c>
      <c r="N90" s="40" t="str">
        <f t="shared" si="26"/>
        <v>ERRO Preço Coluna (D) Faixa 1</v>
      </c>
      <c r="O90" s="33"/>
      <c r="P90" s="31" t="str">
        <f>IF(F90&lt;&gt;"",IF(I90=TRUE,"Preços OK na Faixa 5","ERRO Preços na Faixa 5"),"Lançar Preços na Faixa 5")</f>
        <v>ERRO Preços na Faixa 5</v>
      </c>
    </row>
    <row r="91" spans="1:16" ht="25.5">
      <c r="A91" s="11">
        <v>6</v>
      </c>
      <c r="B91" s="12" t="s">
        <v>165</v>
      </c>
      <c r="C91" s="19"/>
      <c r="D91" s="19"/>
      <c r="E91" s="118">
        <f t="shared" si="22"/>
        <v>-1.0000000000000001E-5</v>
      </c>
      <c r="F91" s="118">
        <f t="shared" si="22"/>
        <v>-2.0000000000000002E-5</v>
      </c>
      <c r="G91" s="10">
        <f t="shared" si="20"/>
        <v>0</v>
      </c>
      <c r="H91" s="107"/>
      <c r="I91" s="116" t="str">
        <f t="shared" si="21"/>
        <v/>
      </c>
      <c r="J91" s="4"/>
      <c r="K91" s="40" t="str">
        <f t="shared" si="23"/>
        <v>Lançar Preço Coluna (A) Faixa 1</v>
      </c>
      <c r="L91" s="40" t="str">
        <f t="shared" si="24"/>
        <v>Lançar Preço Coluna (B) Faixa 1</v>
      </c>
      <c r="M91" s="40" t="str">
        <f t="shared" si="25"/>
        <v>ERRO Preço Coluna (C) Faixa 1</v>
      </c>
      <c r="N91" s="40" t="str">
        <f t="shared" si="26"/>
        <v>ERRO Preço Coluna (D) Faixa 1</v>
      </c>
      <c r="O91" s="33"/>
      <c r="P91" s="31" t="str">
        <f>IF(F91&lt;&gt;"",IF(I91=TRUE,"Preços OK na Faixa 6","ERRO Preços na Faixa 6"),"Lançar Preços na Faixa 6")</f>
        <v>ERRO Preços na Faixa 6</v>
      </c>
    </row>
    <row r="92" spans="1:16" ht="25.5">
      <c r="A92" s="11">
        <v>7</v>
      </c>
      <c r="B92" s="12" t="s">
        <v>166</v>
      </c>
      <c r="C92" s="19"/>
      <c r="D92" s="19"/>
      <c r="E92" s="118">
        <f t="shared" si="22"/>
        <v>-1.0000000000000001E-5</v>
      </c>
      <c r="F92" s="118">
        <f t="shared" si="22"/>
        <v>-2.0000000000000002E-5</v>
      </c>
      <c r="G92" s="10">
        <f t="shared" si="20"/>
        <v>0</v>
      </c>
      <c r="H92" s="107"/>
      <c r="I92" s="116" t="str">
        <f t="shared" si="21"/>
        <v/>
      </c>
      <c r="J92" s="4"/>
      <c r="K92" s="40" t="str">
        <f t="shared" si="23"/>
        <v>Lançar Preço Coluna (A) Faixa 1</v>
      </c>
      <c r="L92" s="40" t="str">
        <f t="shared" si="24"/>
        <v>Lançar Preço Coluna (B) Faixa 1</v>
      </c>
      <c r="M92" s="40" t="str">
        <f t="shared" si="25"/>
        <v>ERRO Preço Coluna (C) Faixa 1</v>
      </c>
      <c r="N92" s="40" t="str">
        <f t="shared" si="26"/>
        <v>ERRO Preço Coluna (D) Faixa 1</v>
      </c>
      <c r="O92" s="33"/>
      <c r="P92" s="31" t="str">
        <f>IF(F92&lt;&gt;"",IF(I92=TRUE,"Preços OK na Faixa 7","ERRO Preços na Faixa 7"),"Lançar Preços na Faixa 7")</f>
        <v>ERRO Preços na Faixa 7</v>
      </c>
    </row>
    <row r="93" spans="1:16" ht="25.5">
      <c r="A93" s="11">
        <v>8</v>
      </c>
      <c r="B93" s="12" t="s">
        <v>167</v>
      </c>
      <c r="C93" s="19"/>
      <c r="D93" s="19"/>
      <c r="E93" s="118">
        <f t="shared" si="22"/>
        <v>-1.0000000000000001E-5</v>
      </c>
      <c r="F93" s="118">
        <f t="shared" si="22"/>
        <v>-2.0000000000000002E-5</v>
      </c>
      <c r="G93" s="10">
        <f t="shared" si="20"/>
        <v>0</v>
      </c>
      <c r="H93" s="107"/>
      <c r="I93" s="116" t="str">
        <f t="shared" si="21"/>
        <v/>
      </c>
      <c r="J93" s="4"/>
      <c r="K93" s="40" t="str">
        <f t="shared" si="23"/>
        <v>Lançar Preço Coluna (A) Faixa 1</v>
      </c>
      <c r="L93" s="40" t="str">
        <f t="shared" si="24"/>
        <v>Lançar Preço Coluna (B) Faixa 1</v>
      </c>
      <c r="M93" s="40" t="str">
        <f t="shared" si="25"/>
        <v>ERRO Preço Coluna (C) Faixa 1</v>
      </c>
      <c r="N93" s="40" t="str">
        <f t="shared" si="26"/>
        <v>ERRO Preço Coluna (D) Faixa 1</v>
      </c>
      <c r="O93" s="33"/>
      <c r="P93" s="31" t="str">
        <f>IF(F93&lt;&gt;"",IF(I93=TRUE,"Preços OK na Faixa 8","ERRO Preços na Faixa 8"),"Lançar Preços na Faixa 8")</f>
        <v>ERRO Preços na Faixa 8</v>
      </c>
    </row>
    <row r="94" spans="1:16" ht="25.5">
      <c r="A94" s="11">
        <v>9</v>
      </c>
      <c r="B94" s="12" t="s">
        <v>168</v>
      </c>
      <c r="C94" s="19"/>
      <c r="D94" s="19"/>
      <c r="E94" s="118">
        <f t="shared" si="22"/>
        <v>-1.0000000000000001E-5</v>
      </c>
      <c r="F94" s="118">
        <f t="shared" si="22"/>
        <v>-2.0000000000000002E-5</v>
      </c>
      <c r="G94" s="10">
        <f t="shared" si="20"/>
        <v>0</v>
      </c>
      <c r="H94" s="107"/>
      <c r="I94" s="116" t="str">
        <f t="shared" si="21"/>
        <v/>
      </c>
      <c r="J94" s="4"/>
      <c r="K94" s="40" t="str">
        <f t="shared" si="23"/>
        <v>Lançar Preço Coluna (A) Faixa 1</v>
      </c>
      <c r="L94" s="40" t="str">
        <f t="shared" si="24"/>
        <v>Lançar Preço Coluna (B) Faixa 1</v>
      </c>
      <c r="M94" s="40" t="str">
        <f t="shared" si="25"/>
        <v>ERRO Preço Coluna (C) Faixa 1</v>
      </c>
      <c r="N94" s="40" t="str">
        <f t="shared" si="26"/>
        <v>ERRO Preço Coluna (D) Faixa 1</v>
      </c>
      <c r="O94" s="33"/>
      <c r="P94" s="31" t="str">
        <f>IF(F94&lt;&gt;"",IF(I94=TRUE,"Preços OK na Faixa 9","ERRO Preços na Faixa 9"),"Lançar Preços na Faixa 9")</f>
        <v>ERRO Preços na Faixa 9</v>
      </c>
    </row>
    <row r="95" spans="1:16" ht="25.5">
      <c r="A95" s="11">
        <v>10</v>
      </c>
      <c r="B95" s="12" t="s">
        <v>169</v>
      </c>
      <c r="C95" s="19"/>
      <c r="D95" s="19"/>
      <c r="E95" s="118">
        <f t="shared" si="22"/>
        <v>-1.0000000000000001E-5</v>
      </c>
      <c r="F95" s="118">
        <f t="shared" si="22"/>
        <v>-2.0000000000000002E-5</v>
      </c>
      <c r="G95" s="10">
        <f t="shared" si="20"/>
        <v>0</v>
      </c>
      <c r="H95" s="107"/>
      <c r="I95" s="116" t="str">
        <f t="shared" si="21"/>
        <v/>
      </c>
      <c r="J95" s="4"/>
      <c r="K95" s="40" t="str">
        <f t="shared" si="23"/>
        <v>Lançar Preço Coluna (A) Faixa 1</v>
      </c>
      <c r="L95" s="40" t="str">
        <f t="shared" si="24"/>
        <v>Lançar Preço Coluna (B) Faixa 1</v>
      </c>
      <c r="M95" s="40" t="str">
        <f t="shared" si="25"/>
        <v>ERRO Preço Coluna (C) Faixa 1</v>
      </c>
      <c r="N95" s="40" t="str">
        <f t="shared" si="26"/>
        <v>ERRO Preço Coluna (D) Faixa 1</v>
      </c>
      <c r="O95" s="33"/>
      <c r="P95" s="31" t="str">
        <f>IF(F95&lt;&gt;"",IF(I95=TRUE,"Preços OK na Faixa 10","ERRO Preços na Faixa 10"),"Lançar Preços na Faixa 10")</f>
        <v>ERRO Preços na Faixa 10</v>
      </c>
    </row>
    <row r="96" spans="1:16" ht="25.5">
      <c r="A96" s="11">
        <v>11</v>
      </c>
      <c r="B96" s="12" t="s">
        <v>170</v>
      </c>
      <c r="C96" s="19"/>
      <c r="D96" s="19"/>
      <c r="E96" s="118">
        <f t="shared" si="22"/>
        <v>-1.0000000000000001E-5</v>
      </c>
      <c r="F96" s="118">
        <f t="shared" si="22"/>
        <v>-2.0000000000000002E-5</v>
      </c>
      <c r="G96" s="10">
        <f t="shared" si="20"/>
        <v>0</v>
      </c>
      <c r="H96" s="107"/>
      <c r="I96" s="116" t="str">
        <f t="shared" si="21"/>
        <v/>
      </c>
      <c r="J96" s="4"/>
      <c r="K96" s="40" t="str">
        <f t="shared" si="23"/>
        <v>Lançar Preço Coluna (A) Faixa 1</v>
      </c>
      <c r="L96" s="40" t="str">
        <f t="shared" si="24"/>
        <v>Lançar Preço Coluna (B) Faixa 1</v>
      </c>
      <c r="M96" s="40" t="str">
        <f t="shared" si="25"/>
        <v>ERRO Preço Coluna (C) Faixa 1</v>
      </c>
      <c r="N96" s="40" t="str">
        <f t="shared" si="26"/>
        <v>ERRO Preço Coluna (D) Faixa 1</v>
      </c>
      <c r="O96" s="33"/>
      <c r="P96" s="31" t="str">
        <f>IF(F96&lt;&gt;"",IF(I96=TRUE,"Preços OK na Faixa 11","ERRO Preços na Faixa 11"),"Lançar Preços na Faixa 11")</f>
        <v>ERRO Preços na Faixa 11</v>
      </c>
    </row>
    <row r="97" spans="1:16" ht="25.5">
      <c r="A97" s="11">
        <v>12</v>
      </c>
      <c r="B97" s="12" t="s">
        <v>171</v>
      </c>
      <c r="C97" s="19"/>
      <c r="D97" s="19"/>
      <c r="E97" s="118">
        <f t="shared" si="22"/>
        <v>-1.0000000000000001E-5</v>
      </c>
      <c r="F97" s="118">
        <f t="shared" si="22"/>
        <v>-2.0000000000000002E-5</v>
      </c>
      <c r="G97" s="10">
        <f t="shared" si="20"/>
        <v>0</v>
      </c>
      <c r="H97" s="107"/>
      <c r="I97" s="116" t="str">
        <f t="shared" si="21"/>
        <v/>
      </c>
      <c r="J97" s="4"/>
      <c r="K97" s="40" t="str">
        <f t="shared" si="23"/>
        <v>Lançar Preço Coluna (A) Faixa 1</v>
      </c>
      <c r="L97" s="40" t="str">
        <f t="shared" si="24"/>
        <v>Lançar Preço Coluna (B) Faixa 1</v>
      </c>
      <c r="M97" s="40" t="str">
        <f t="shared" si="25"/>
        <v>ERRO Preço Coluna (C) Faixa 1</v>
      </c>
      <c r="N97" s="40" t="str">
        <f t="shared" si="26"/>
        <v>ERRO Preço Coluna (D) Faixa 1</v>
      </c>
      <c r="O97" s="33"/>
      <c r="P97" s="36" t="str">
        <f>IF(F97&lt;&gt;"",IF(I97=TRUE,"Preços OK na Faixa 12","ERRO Preços na Faixa 12"),"Lançar Preços na Faixa 12")</f>
        <v>ERRO Preços na Faixa 12</v>
      </c>
    </row>
    <row r="98" spans="1:16" ht="26.25" thickBot="1">
      <c r="A98" s="46">
        <v>13</v>
      </c>
      <c r="B98" s="47" t="s">
        <v>172</v>
      </c>
      <c r="C98" s="48"/>
      <c r="D98" s="48"/>
      <c r="E98" s="118">
        <f t="shared" si="22"/>
        <v>-1.0000000000000001E-5</v>
      </c>
      <c r="F98" s="118">
        <f t="shared" si="22"/>
        <v>-2.0000000000000002E-5</v>
      </c>
      <c r="G98" s="49">
        <f t="shared" si="20"/>
        <v>0</v>
      </c>
      <c r="H98" s="107">
        <f>SUM(G86:G98)</f>
        <v>0</v>
      </c>
      <c r="I98" s="116" t="str">
        <f t="shared" si="21"/>
        <v/>
      </c>
      <c r="J98" s="4"/>
      <c r="K98" s="40" t="str">
        <f t="shared" si="23"/>
        <v>Lançar Preço Coluna (A) Faixa 1</v>
      </c>
      <c r="L98" s="40" t="str">
        <f t="shared" si="24"/>
        <v>Lançar Preço Coluna (B) Faixa 1</v>
      </c>
      <c r="M98" s="40" t="str">
        <f t="shared" si="25"/>
        <v>ERRO Preço Coluna (C) Faixa 1</v>
      </c>
      <c r="N98" s="40" t="str">
        <f t="shared" si="26"/>
        <v>ERRO Preço Coluna (D) Faixa 1</v>
      </c>
      <c r="O98" s="39"/>
      <c r="P98" s="36" t="str">
        <f>IF(F98&lt;&gt;"",IF(I98=TRUE,"Preços OK na Faixa 13","ERRO Preços na Faixa 13"),"Lançar Preços na Faixa 13")</f>
        <v>ERRO Preços na Faixa 13</v>
      </c>
    </row>
    <row r="99" spans="1:16" ht="13.5" thickBot="1">
      <c r="H99" s="108"/>
      <c r="K99" s="35"/>
      <c r="L99" s="35"/>
      <c r="M99" s="35"/>
      <c r="N99" s="35"/>
      <c r="O99" s="35"/>
      <c r="P99" s="42"/>
    </row>
    <row r="100" spans="1:16" s="63" customFormat="1" ht="30.75" customHeight="1" thickBot="1">
      <c r="A100" s="120" t="s">
        <v>135</v>
      </c>
      <c r="B100" s="121"/>
      <c r="C100" s="121"/>
      <c r="D100" s="121"/>
      <c r="E100" s="122"/>
      <c r="F100" s="122"/>
      <c r="G100" s="123"/>
      <c r="H100" s="104"/>
      <c r="I100" s="117"/>
      <c r="J100" s="60"/>
      <c r="K100" s="145" t="s">
        <v>50</v>
      </c>
      <c r="L100" s="145"/>
      <c r="M100" s="145"/>
      <c r="N100" s="145"/>
      <c r="O100" s="61"/>
      <c r="P100" s="147" t="s">
        <v>51</v>
      </c>
    </row>
    <row r="101" spans="1:16" ht="39.75" customHeight="1" thickBot="1">
      <c r="A101" s="124" t="s">
        <v>189</v>
      </c>
      <c r="B101" s="125"/>
      <c r="C101" s="125"/>
      <c r="D101" s="125"/>
      <c r="E101" s="125"/>
      <c r="F101" s="125"/>
      <c r="G101" s="126"/>
      <c r="H101" s="105"/>
      <c r="J101" s="4"/>
      <c r="K101" s="145"/>
      <c r="L101" s="145"/>
      <c r="M101" s="145"/>
      <c r="N101" s="145"/>
      <c r="O101" s="18"/>
      <c r="P101" s="147"/>
    </row>
    <row r="102" spans="1:16" ht="13.5" customHeight="1" thickBot="1">
      <c r="A102" s="127" t="s">
        <v>37</v>
      </c>
      <c r="B102" s="127" t="s">
        <v>36</v>
      </c>
      <c r="C102" s="130" t="s">
        <v>45</v>
      </c>
      <c r="D102" s="131"/>
      <c r="E102" s="131"/>
      <c r="F102" s="132"/>
      <c r="G102" s="133" t="s">
        <v>89</v>
      </c>
      <c r="H102" s="106"/>
      <c r="J102" s="4"/>
      <c r="K102" s="145"/>
      <c r="L102" s="145"/>
      <c r="M102" s="145"/>
      <c r="N102" s="145"/>
      <c r="O102" s="18"/>
      <c r="P102" s="147"/>
    </row>
    <row r="103" spans="1:16" ht="13.5" customHeight="1" thickBot="1">
      <c r="A103" s="128"/>
      <c r="B103" s="128"/>
      <c r="C103" s="21" t="s">
        <v>41</v>
      </c>
      <c r="D103" s="20" t="s">
        <v>42</v>
      </c>
      <c r="E103" s="191"/>
      <c r="F103" s="191"/>
      <c r="G103" s="134"/>
      <c r="H103" s="106"/>
      <c r="J103" s="4"/>
      <c r="K103" s="145"/>
      <c r="L103" s="145"/>
      <c r="M103" s="145"/>
      <c r="N103" s="145"/>
      <c r="O103" s="18"/>
      <c r="P103" s="147"/>
    </row>
    <row r="104" spans="1:16" ht="39" customHeight="1" thickBot="1">
      <c r="A104" s="129"/>
      <c r="B104" s="129"/>
      <c r="C104" s="43" t="s">
        <v>87</v>
      </c>
      <c r="D104" s="44" t="s">
        <v>47</v>
      </c>
      <c r="E104" s="192"/>
      <c r="F104" s="192"/>
      <c r="G104" s="135"/>
      <c r="H104" s="106"/>
      <c r="J104" s="4"/>
      <c r="K104" s="146"/>
      <c r="L104" s="146"/>
      <c r="M104" s="146"/>
      <c r="N104" s="146"/>
      <c r="O104" s="32"/>
      <c r="P104" s="148"/>
    </row>
    <row r="105" spans="1:16" ht="25.5">
      <c r="A105" s="8">
        <v>1</v>
      </c>
      <c r="B105" s="96" t="s">
        <v>160</v>
      </c>
      <c r="C105" s="19"/>
      <c r="D105" s="19"/>
      <c r="E105" s="118">
        <f>D105-0.00001</f>
        <v>-1.0000000000000001E-5</v>
      </c>
      <c r="F105" s="118">
        <f>E105-0.00001</f>
        <v>-2.0000000000000002E-5</v>
      </c>
      <c r="G105" s="10">
        <f t="shared" ref="G105:G117" si="27">SUM(C105:D105)</f>
        <v>0</v>
      </c>
      <c r="H105" s="107"/>
      <c r="I105" s="116" t="str">
        <f t="shared" ref="I105:I117" si="28">IF(C105&lt;&gt;0,AND(D105&lt;C105,E105&lt;D105,F105&lt;E105),"")</f>
        <v/>
      </c>
      <c r="J105" s="4"/>
      <c r="K105" s="40" t="str">
        <f>IF(C105&lt;&gt;0,IF(AND(C105&lt;C86),"Preço Ok Coluna (A) Faixa 1","ERRO Preço Coluna (A) Faixa 1"),"Lançar Preço Coluna (A) Faixa 1")</f>
        <v>Lançar Preço Coluna (A) Faixa 1</v>
      </c>
      <c r="L105" s="40" t="str">
        <f>IF(D105&lt;&gt;0,IF(AND(D105&lt;D86),"Preço Ok Coluna (B) Faixa 1","ERRO Preço Coluna (B) Faixa 1"),"Lançar Preço Coluna (B) Faixa 1")</f>
        <v>Lançar Preço Coluna (B) Faixa 1</v>
      </c>
      <c r="M105" s="40" t="str">
        <f>IF(E105&lt;&gt;0,IF(AND(E105&lt;E86),"Preço Ok Coluna (C) Faixa 1","ERRO Preço Coluna (C) Faixa 1"),"Lançar Preço Coluna (C) Faixa 1")</f>
        <v>ERRO Preço Coluna (C) Faixa 1</v>
      </c>
      <c r="N105" s="40" t="str">
        <f>IF(F105&lt;&gt;0,IF(AND(F105&lt;F86),"Preço Ok Coluna (D) Faixa 1","ERRO Preço Coluna (D) Faixa 1"),"Lançar Preço Coluna (D) Faixa 1")</f>
        <v>ERRO Preço Coluna (D) Faixa 1</v>
      </c>
      <c r="O105" s="40"/>
      <c r="P105" s="31" t="str">
        <f>IF(F105&lt;&gt;"",IF(I105=TRUE,"Preços OK na Faixa 1","ERRO Preços na Faixa 1"),"Lançar Preços na Faixa 1")</f>
        <v>ERRO Preços na Faixa 1</v>
      </c>
    </row>
    <row r="106" spans="1:16" ht="25.5">
      <c r="A106" s="11">
        <v>2</v>
      </c>
      <c r="B106" s="12" t="s">
        <v>161</v>
      </c>
      <c r="C106" s="19"/>
      <c r="D106" s="19"/>
      <c r="E106" s="118">
        <f t="shared" ref="E106:F117" si="29">D106-0.00001</f>
        <v>-1.0000000000000001E-5</v>
      </c>
      <c r="F106" s="118">
        <f t="shared" si="29"/>
        <v>-2.0000000000000002E-5</v>
      </c>
      <c r="G106" s="10">
        <f t="shared" si="27"/>
        <v>0</v>
      </c>
      <c r="H106" s="107"/>
      <c r="I106" s="116" t="str">
        <f t="shared" si="28"/>
        <v/>
      </c>
      <c r="J106" s="4"/>
      <c r="K106" s="40" t="str">
        <f>IF(C106&lt;&gt;0,IF(AND(C106&lt;C87),"Preço Ok Coluna (A) Faixa 1","ERRO Preço Coluna (A) Faixa 1"),"Lançar Preço Coluna (A) Faixa 1")</f>
        <v>Lançar Preço Coluna (A) Faixa 1</v>
      </c>
      <c r="L106" s="40" t="str">
        <f>IF(D106&lt;&gt;0,IF(AND(D106&lt;D87),"Preço Ok Coluna (B) Faixa 1","ERRO Preço Coluna (B) Faixa 1"),"Lançar Preço Coluna (B) Faixa 1")</f>
        <v>Lançar Preço Coluna (B) Faixa 1</v>
      </c>
      <c r="M106" s="40" t="str">
        <f>IF(E106&lt;&gt;0,IF(AND(E106&lt;E87),"Preço Ok Coluna (C) Faixa 1","ERRO Preço Coluna (C) Faixa 1"),"Lançar Preço Coluna (C) Faixa 1")</f>
        <v>ERRO Preço Coluna (C) Faixa 1</v>
      </c>
      <c r="N106" s="40" t="str">
        <f>IF(F106&lt;&gt;0,IF(AND(F106&lt;F87),"Preço Ok Coluna (D) Faixa 1","ERRO Preço Coluna (D) Faixa 1"),"Lançar Preço Coluna (D) Faixa 1")</f>
        <v>ERRO Preço Coluna (D) Faixa 1</v>
      </c>
      <c r="O106" s="33"/>
      <c r="P106" s="31" t="str">
        <f>IF(F106&lt;&gt;"",IF(I106=TRUE,"Preços OK na Faixa 2","ERRO Preços na Faixa 2"),"Lançar Preços na Faixa 2")</f>
        <v>ERRO Preços na Faixa 2</v>
      </c>
    </row>
    <row r="107" spans="1:16" ht="25.5">
      <c r="A107" s="11">
        <v>3</v>
      </c>
      <c r="B107" s="12" t="s">
        <v>162</v>
      </c>
      <c r="C107" s="19"/>
      <c r="D107" s="19"/>
      <c r="E107" s="118">
        <f t="shared" si="29"/>
        <v>-1.0000000000000001E-5</v>
      </c>
      <c r="F107" s="118">
        <f t="shared" si="29"/>
        <v>-2.0000000000000002E-5</v>
      </c>
      <c r="G107" s="10">
        <f t="shared" si="27"/>
        <v>0</v>
      </c>
      <c r="H107" s="107"/>
      <c r="I107" s="116" t="str">
        <f t="shared" si="28"/>
        <v/>
      </c>
      <c r="J107" s="4"/>
      <c r="K107" s="40" t="str">
        <f t="shared" ref="K107:K117" si="30">IF(C107&lt;&gt;0,IF(AND(C107&lt;C88),"Preço Ok Coluna (A) Faixa 1","ERRO Preço Coluna (A) Faixa 1"),"Lançar Preço Coluna (A) Faixa 1")</f>
        <v>Lançar Preço Coluna (A) Faixa 1</v>
      </c>
      <c r="L107" s="40" t="str">
        <f t="shared" ref="L107:L117" si="31">IF(D107&lt;&gt;0,IF(AND(D107&lt;D88),"Preço Ok Coluna (B) Faixa 1","ERRO Preço Coluna (B) Faixa 1"),"Lançar Preço Coluna (B) Faixa 1")</f>
        <v>Lançar Preço Coluna (B) Faixa 1</v>
      </c>
      <c r="M107" s="40" t="str">
        <f t="shared" ref="M107:M117" si="32">IF(E107&lt;&gt;0,IF(AND(E107&lt;E88),"Preço Ok Coluna (C) Faixa 1","ERRO Preço Coluna (C) Faixa 1"),"Lançar Preço Coluna (C) Faixa 1")</f>
        <v>ERRO Preço Coluna (C) Faixa 1</v>
      </c>
      <c r="N107" s="40" t="str">
        <f t="shared" ref="N107:N117" si="33">IF(F107&lt;&gt;0,IF(AND(F107&lt;F88),"Preço Ok Coluna (D) Faixa 1","ERRO Preço Coluna (D) Faixa 1"),"Lançar Preço Coluna (D) Faixa 1")</f>
        <v>ERRO Preço Coluna (D) Faixa 1</v>
      </c>
      <c r="O107" s="33"/>
      <c r="P107" s="31" t="str">
        <f>IF(F107&lt;&gt;"",IF(I107=TRUE,"Preços OK na Faixa 3","ERRO Preços na Faixa 3"),"Lançar Preços na Faixa 3")</f>
        <v>ERRO Preços na Faixa 3</v>
      </c>
    </row>
    <row r="108" spans="1:16" ht="25.5">
      <c r="A108" s="11">
        <v>4</v>
      </c>
      <c r="B108" s="12" t="s">
        <v>163</v>
      </c>
      <c r="C108" s="19"/>
      <c r="D108" s="19"/>
      <c r="E108" s="118">
        <f t="shared" si="29"/>
        <v>-1.0000000000000001E-5</v>
      </c>
      <c r="F108" s="118">
        <f t="shared" si="29"/>
        <v>-2.0000000000000002E-5</v>
      </c>
      <c r="G108" s="10">
        <f t="shared" si="27"/>
        <v>0</v>
      </c>
      <c r="H108" s="107"/>
      <c r="I108" s="116" t="str">
        <f t="shared" si="28"/>
        <v/>
      </c>
      <c r="J108" s="4"/>
      <c r="K108" s="40" t="str">
        <f t="shared" si="30"/>
        <v>Lançar Preço Coluna (A) Faixa 1</v>
      </c>
      <c r="L108" s="40" t="str">
        <f t="shared" si="31"/>
        <v>Lançar Preço Coluna (B) Faixa 1</v>
      </c>
      <c r="M108" s="40" t="str">
        <f t="shared" si="32"/>
        <v>ERRO Preço Coluna (C) Faixa 1</v>
      </c>
      <c r="N108" s="40" t="str">
        <f t="shared" si="33"/>
        <v>ERRO Preço Coluna (D) Faixa 1</v>
      </c>
      <c r="O108" s="33"/>
      <c r="P108" s="31" t="str">
        <f>IF(F108&lt;&gt;"",IF(I108=TRUE,"Preços OK na Faixa 4","ERRO Preços na Faixa 4"),"Lançar Preços na Faixa 4")</f>
        <v>ERRO Preços na Faixa 4</v>
      </c>
    </row>
    <row r="109" spans="1:16" ht="25.5">
      <c r="A109" s="14">
        <v>5</v>
      </c>
      <c r="B109" s="15" t="s">
        <v>164</v>
      </c>
      <c r="C109" s="19"/>
      <c r="D109" s="19"/>
      <c r="E109" s="118">
        <f t="shared" si="29"/>
        <v>-1.0000000000000001E-5</v>
      </c>
      <c r="F109" s="118">
        <f t="shared" si="29"/>
        <v>-2.0000000000000002E-5</v>
      </c>
      <c r="G109" s="10">
        <f t="shared" si="27"/>
        <v>0</v>
      </c>
      <c r="H109" s="107"/>
      <c r="I109" s="116" t="str">
        <f t="shared" si="28"/>
        <v/>
      </c>
      <c r="J109" s="18"/>
      <c r="K109" s="40" t="str">
        <f t="shared" si="30"/>
        <v>Lançar Preço Coluna (A) Faixa 1</v>
      </c>
      <c r="L109" s="40" t="str">
        <f t="shared" si="31"/>
        <v>Lançar Preço Coluna (B) Faixa 1</v>
      </c>
      <c r="M109" s="40" t="str">
        <f t="shared" si="32"/>
        <v>ERRO Preço Coluna (C) Faixa 1</v>
      </c>
      <c r="N109" s="40" t="str">
        <f t="shared" si="33"/>
        <v>ERRO Preço Coluna (D) Faixa 1</v>
      </c>
      <c r="O109" s="33"/>
      <c r="P109" s="31" t="str">
        <f>IF(F109&lt;&gt;"",IF(I109=TRUE,"Preços OK na Faixa 5","ERRO Preços na Faixa 5"),"Lançar Preços na Faixa 5")</f>
        <v>ERRO Preços na Faixa 5</v>
      </c>
    </row>
    <row r="110" spans="1:16" ht="25.5">
      <c r="A110" s="11">
        <v>6</v>
      </c>
      <c r="B110" s="12" t="s">
        <v>165</v>
      </c>
      <c r="C110" s="19"/>
      <c r="D110" s="19"/>
      <c r="E110" s="118">
        <f t="shared" si="29"/>
        <v>-1.0000000000000001E-5</v>
      </c>
      <c r="F110" s="118">
        <f t="shared" si="29"/>
        <v>-2.0000000000000002E-5</v>
      </c>
      <c r="G110" s="10">
        <f t="shared" si="27"/>
        <v>0</v>
      </c>
      <c r="H110" s="107"/>
      <c r="I110" s="116" t="str">
        <f t="shared" si="28"/>
        <v/>
      </c>
      <c r="J110" s="4"/>
      <c r="K110" s="40" t="str">
        <f t="shared" si="30"/>
        <v>Lançar Preço Coluna (A) Faixa 1</v>
      </c>
      <c r="L110" s="40" t="str">
        <f t="shared" si="31"/>
        <v>Lançar Preço Coluna (B) Faixa 1</v>
      </c>
      <c r="M110" s="40" t="str">
        <f t="shared" si="32"/>
        <v>ERRO Preço Coluna (C) Faixa 1</v>
      </c>
      <c r="N110" s="40" t="str">
        <f t="shared" si="33"/>
        <v>ERRO Preço Coluna (D) Faixa 1</v>
      </c>
      <c r="O110" s="33"/>
      <c r="P110" s="31" t="str">
        <f>IF(F110&lt;&gt;"",IF(I110=TRUE,"Preços OK na Faixa 6","ERRO Preços na Faixa 6"),"Lançar Preços na Faixa 6")</f>
        <v>ERRO Preços na Faixa 6</v>
      </c>
    </row>
    <row r="111" spans="1:16" ht="25.5">
      <c r="A111" s="11">
        <v>7</v>
      </c>
      <c r="B111" s="12" t="s">
        <v>166</v>
      </c>
      <c r="C111" s="19"/>
      <c r="D111" s="19"/>
      <c r="E111" s="118">
        <f t="shared" si="29"/>
        <v>-1.0000000000000001E-5</v>
      </c>
      <c r="F111" s="118">
        <f t="shared" si="29"/>
        <v>-2.0000000000000002E-5</v>
      </c>
      <c r="G111" s="10">
        <f t="shared" si="27"/>
        <v>0</v>
      </c>
      <c r="H111" s="107"/>
      <c r="I111" s="116" t="str">
        <f t="shared" si="28"/>
        <v/>
      </c>
      <c r="J111" s="4"/>
      <c r="K111" s="40" t="str">
        <f t="shared" si="30"/>
        <v>Lançar Preço Coluna (A) Faixa 1</v>
      </c>
      <c r="L111" s="40" t="str">
        <f t="shared" si="31"/>
        <v>Lançar Preço Coluna (B) Faixa 1</v>
      </c>
      <c r="M111" s="40" t="str">
        <f t="shared" si="32"/>
        <v>ERRO Preço Coluna (C) Faixa 1</v>
      </c>
      <c r="N111" s="40" t="str">
        <f t="shared" si="33"/>
        <v>ERRO Preço Coluna (D) Faixa 1</v>
      </c>
      <c r="O111" s="33"/>
      <c r="P111" s="31" t="str">
        <f>IF(F111&lt;&gt;"",IF(I111=TRUE,"Preços OK na Faixa 7","ERRO Preços na Faixa 7"),"Lançar Preços na Faixa 7")</f>
        <v>ERRO Preços na Faixa 7</v>
      </c>
    </row>
    <row r="112" spans="1:16" ht="25.5">
      <c r="A112" s="11">
        <v>8</v>
      </c>
      <c r="B112" s="12" t="s">
        <v>167</v>
      </c>
      <c r="C112" s="19"/>
      <c r="D112" s="19"/>
      <c r="E112" s="118">
        <f t="shared" si="29"/>
        <v>-1.0000000000000001E-5</v>
      </c>
      <c r="F112" s="118">
        <f t="shared" si="29"/>
        <v>-2.0000000000000002E-5</v>
      </c>
      <c r="G112" s="10">
        <f t="shared" si="27"/>
        <v>0</v>
      </c>
      <c r="H112" s="107"/>
      <c r="I112" s="116" t="str">
        <f t="shared" si="28"/>
        <v/>
      </c>
      <c r="J112" s="4"/>
      <c r="K112" s="40" t="str">
        <f t="shared" si="30"/>
        <v>Lançar Preço Coluna (A) Faixa 1</v>
      </c>
      <c r="L112" s="40" t="str">
        <f t="shared" si="31"/>
        <v>Lançar Preço Coluna (B) Faixa 1</v>
      </c>
      <c r="M112" s="40" t="str">
        <f t="shared" si="32"/>
        <v>ERRO Preço Coluna (C) Faixa 1</v>
      </c>
      <c r="N112" s="40" t="str">
        <f t="shared" si="33"/>
        <v>ERRO Preço Coluna (D) Faixa 1</v>
      </c>
      <c r="O112" s="33"/>
      <c r="P112" s="31" t="str">
        <f>IF(F112&lt;&gt;"",IF(I112=TRUE,"Preços OK na Faixa 8","ERRO Preços na Faixa 8"),"Lançar Preços na Faixa 8")</f>
        <v>ERRO Preços na Faixa 8</v>
      </c>
    </row>
    <row r="113" spans="1:16" ht="25.5">
      <c r="A113" s="11">
        <v>9</v>
      </c>
      <c r="B113" s="12" t="s">
        <v>168</v>
      </c>
      <c r="C113" s="19"/>
      <c r="D113" s="19"/>
      <c r="E113" s="118">
        <f t="shared" si="29"/>
        <v>-1.0000000000000001E-5</v>
      </c>
      <c r="F113" s="118">
        <f t="shared" si="29"/>
        <v>-2.0000000000000002E-5</v>
      </c>
      <c r="G113" s="10">
        <f t="shared" si="27"/>
        <v>0</v>
      </c>
      <c r="H113" s="107"/>
      <c r="I113" s="116" t="str">
        <f t="shared" si="28"/>
        <v/>
      </c>
      <c r="J113" s="4"/>
      <c r="K113" s="40" t="str">
        <f t="shared" si="30"/>
        <v>Lançar Preço Coluna (A) Faixa 1</v>
      </c>
      <c r="L113" s="40" t="str">
        <f t="shared" si="31"/>
        <v>Lançar Preço Coluna (B) Faixa 1</v>
      </c>
      <c r="M113" s="40" t="str">
        <f t="shared" si="32"/>
        <v>ERRO Preço Coluna (C) Faixa 1</v>
      </c>
      <c r="N113" s="40" t="str">
        <f t="shared" si="33"/>
        <v>ERRO Preço Coluna (D) Faixa 1</v>
      </c>
      <c r="O113" s="33"/>
      <c r="P113" s="31" t="str">
        <f>IF(F113&lt;&gt;"",IF(I113=TRUE,"Preços OK na Faixa 9","ERRO Preços na Faixa 9"),"Lançar Preços na Faixa 9")</f>
        <v>ERRO Preços na Faixa 9</v>
      </c>
    </row>
    <row r="114" spans="1:16" ht="25.5">
      <c r="A114" s="11">
        <v>10</v>
      </c>
      <c r="B114" s="12" t="s">
        <v>169</v>
      </c>
      <c r="C114" s="19"/>
      <c r="D114" s="19"/>
      <c r="E114" s="118">
        <f t="shared" si="29"/>
        <v>-1.0000000000000001E-5</v>
      </c>
      <c r="F114" s="118">
        <f t="shared" si="29"/>
        <v>-2.0000000000000002E-5</v>
      </c>
      <c r="G114" s="10">
        <f t="shared" si="27"/>
        <v>0</v>
      </c>
      <c r="H114" s="107"/>
      <c r="I114" s="116" t="str">
        <f t="shared" si="28"/>
        <v/>
      </c>
      <c r="J114" s="4"/>
      <c r="K114" s="40" t="str">
        <f t="shared" si="30"/>
        <v>Lançar Preço Coluna (A) Faixa 1</v>
      </c>
      <c r="L114" s="40" t="str">
        <f t="shared" si="31"/>
        <v>Lançar Preço Coluna (B) Faixa 1</v>
      </c>
      <c r="M114" s="40" t="str">
        <f t="shared" si="32"/>
        <v>ERRO Preço Coluna (C) Faixa 1</v>
      </c>
      <c r="N114" s="40" t="str">
        <f t="shared" si="33"/>
        <v>ERRO Preço Coluna (D) Faixa 1</v>
      </c>
      <c r="O114" s="33"/>
      <c r="P114" s="31" t="str">
        <f>IF(F114&lt;&gt;"",IF(I114=TRUE,"Preços OK na Faixa 10","ERRO Preços na Faixa 10"),"Lançar Preços na Faixa 10")</f>
        <v>ERRO Preços na Faixa 10</v>
      </c>
    </row>
    <row r="115" spans="1:16" ht="25.5">
      <c r="A115" s="11">
        <v>11</v>
      </c>
      <c r="B115" s="12" t="s">
        <v>170</v>
      </c>
      <c r="C115" s="19"/>
      <c r="D115" s="19"/>
      <c r="E115" s="118">
        <f t="shared" si="29"/>
        <v>-1.0000000000000001E-5</v>
      </c>
      <c r="F115" s="118">
        <f t="shared" si="29"/>
        <v>-2.0000000000000002E-5</v>
      </c>
      <c r="G115" s="10">
        <f t="shared" si="27"/>
        <v>0</v>
      </c>
      <c r="H115" s="107"/>
      <c r="I115" s="116" t="str">
        <f t="shared" si="28"/>
        <v/>
      </c>
      <c r="J115" s="4"/>
      <c r="K115" s="40" t="str">
        <f t="shared" si="30"/>
        <v>Lançar Preço Coluna (A) Faixa 1</v>
      </c>
      <c r="L115" s="40" t="str">
        <f t="shared" si="31"/>
        <v>Lançar Preço Coluna (B) Faixa 1</v>
      </c>
      <c r="M115" s="40" t="str">
        <f t="shared" si="32"/>
        <v>ERRO Preço Coluna (C) Faixa 1</v>
      </c>
      <c r="N115" s="40" t="str">
        <f t="shared" si="33"/>
        <v>ERRO Preço Coluna (D) Faixa 1</v>
      </c>
      <c r="O115" s="33"/>
      <c r="P115" s="31" t="str">
        <f>IF(F115&lt;&gt;"",IF(I115=TRUE,"Preços OK na Faixa 11","ERRO Preços na Faixa 11"),"Lançar Preços na Faixa 11")</f>
        <v>ERRO Preços na Faixa 11</v>
      </c>
    </row>
    <row r="116" spans="1:16" ht="25.5">
      <c r="A116" s="11">
        <v>12</v>
      </c>
      <c r="B116" s="12" t="s">
        <v>171</v>
      </c>
      <c r="C116" s="19"/>
      <c r="D116" s="19"/>
      <c r="E116" s="118">
        <f t="shared" si="29"/>
        <v>-1.0000000000000001E-5</v>
      </c>
      <c r="F116" s="118">
        <f t="shared" si="29"/>
        <v>-2.0000000000000002E-5</v>
      </c>
      <c r="G116" s="10">
        <f t="shared" si="27"/>
        <v>0</v>
      </c>
      <c r="H116" s="107"/>
      <c r="I116" s="116" t="str">
        <f t="shared" si="28"/>
        <v/>
      </c>
      <c r="J116" s="4"/>
      <c r="K116" s="40" t="str">
        <f t="shared" si="30"/>
        <v>Lançar Preço Coluna (A) Faixa 1</v>
      </c>
      <c r="L116" s="40" t="str">
        <f t="shared" si="31"/>
        <v>Lançar Preço Coluna (B) Faixa 1</v>
      </c>
      <c r="M116" s="40" t="str">
        <f t="shared" si="32"/>
        <v>ERRO Preço Coluna (C) Faixa 1</v>
      </c>
      <c r="N116" s="40" t="str">
        <f t="shared" si="33"/>
        <v>ERRO Preço Coluna (D) Faixa 1</v>
      </c>
      <c r="O116" s="33"/>
      <c r="P116" s="36" t="str">
        <f>IF(F116&lt;&gt;"",IF(I116=TRUE,"Preços OK na Faixa 12","ERRO Preços na Faixa 12"),"Lançar Preços na Faixa 12")</f>
        <v>ERRO Preços na Faixa 12</v>
      </c>
    </row>
    <row r="117" spans="1:16" ht="26.25" thickBot="1">
      <c r="A117" s="46">
        <v>13</v>
      </c>
      <c r="B117" s="47" t="s">
        <v>172</v>
      </c>
      <c r="C117" s="48"/>
      <c r="D117" s="48"/>
      <c r="E117" s="118">
        <f t="shared" si="29"/>
        <v>-1.0000000000000001E-5</v>
      </c>
      <c r="F117" s="118">
        <f t="shared" si="29"/>
        <v>-2.0000000000000002E-5</v>
      </c>
      <c r="G117" s="49">
        <f t="shared" si="27"/>
        <v>0</v>
      </c>
      <c r="H117" s="107">
        <f>SUM(G105:G117)</f>
        <v>0</v>
      </c>
      <c r="I117" s="116" t="str">
        <f t="shared" si="28"/>
        <v/>
      </c>
      <c r="J117" s="4"/>
      <c r="K117" s="40" t="str">
        <f t="shared" si="30"/>
        <v>Lançar Preço Coluna (A) Faixa 1</v>
      </c>
      <c r="L117" s="40" t="str">
        <f t="shared" si="31"/>
        <v>Lançar Preço Coluna (B) Faixa 1</v>
      </c>
      <c r="M117" s="40" t="str">
        <f t="shared" si="32"/>
        <v>ERRO Preço Coluna (C) Faixa 1</v>
      </c>
      <c r="N117" s="40" t="str">
        <f t="shared" si="33"/>
        <v>ERRO Preço Coluna (D) Faixa 1</v>
      </c>
      <c r="O117" s="39"/>
      <c r="P117" s="36" t="str">
        <f>IF(F117&lt;&gt;"",IF(I117=TRUE,"Preços OK na Faixa 13","ERRO Preços na Faixa 13"),"Lançar Preços na Faixa 13")</f>
        <v>ERRO Preços na Faixa 13</v>
      </c>
    </row>
    <row r="118" spans="1:16" ht="16.5" thickBot="1"/>
    <row r="119" spans="1:16" s="63" customFormat="1" ht="30.75" customHeight="1" thickBot="1">
      <c r="A119" s="120" t="s">
        <v>136</v>
      </c>
      <c r="B119" s="121"/>
      <c r="C119" s="121"/>
      <c r="D119" s="121"/>
      <c r="E119" s="122"/>
      <c r="F119" s="122"/>
      <c r="G119" s="123"/>
      <c r="H119" s="104"/>
      <c r="I119" s="117"/>
      <c r="J119" s="60"/>
      <c r="K119" s="145" t="s">
        <v>50</v>
      </c>
      <c r="L119" s="145"/>
      <c r="M119" s="145"/>
      <c r="N119" s="145"/>
      <c r="O119" s="61"/>
      <c r="P119" s="147" t="s">
        <v>51</v>
      </c>
    </row>
    <row r="120" spans="1:16" ht="39.75" customHeight="1" thickBot="1">
      <c r="A120" s="124" t="s">
        <v>250</v>
      </c>
      <c r="B120" s="125"/>
      <c r="C120" s="125"/>
      <c r="D120" s="125"/>
      <c r="E120" s="125"/>
      <c r="F120" s="125"/>
      <c r="G120" s="126"/>
      <c r="H120" s="105"/>
      <c r="J120" s="4"/>
      <c r="K120" s="145"/>
      <c r="L120" s="145"/>
      <c r="M120" s="145"/>
      <c r="N120" s="145"/>
      <c r="O120" s="18"/>
      <c r="P120" s="147"/>
    </row>
    <row r="121" spans="1:16" ht="13.5" customHeight="1" thickBot="1">
      <c r="A121" s="127" t="s">
        <v>37</v>
      </c>
      <c r="B121" s="127" t="s">
        <v>36</v>
      </c>
      <c r="C121" s="130" t="s">
        <v>45</v>
      </c>
      <c r="D121" s="131"/>
      <c r="E121" s="131"/>
      <c r="F121" s="132"/>
      <c r="G121" s="133" t="s">
        <v>231</v>
      </c>
      <c r="H121" s="106"/>
      <c r="J121" s="4"/>
      <c r="K121" s="145"/>
      <c r="L121" s="145"/>
      <c r="M121" s="145"/>
      <c r="N121" s="145"/>
      <c r="O121" s="18"/>
      <c r="P121" s="147"/>
    </row>
    <row r="122" spans="1:16" ht="13.5" customHeight="1" thickBot="1">
      <c r="A122" s="128"/>
      <c r="B122" s="128"/>
      <c r="C122" s="136" t="s">
        <v>41</v>
      </c>
      <c r="D122" s="82" t="s">
        <v>42</v>
      </c>
      <c r="E122" s="82" t="s">
        <v>43</v>
      </c>
      <c r="F122" s="82" t="s">
        <v>44</v>
      </c>
      <c r="G122" s="134"/>
      <c r="H122" s="106"/>
      <c r="J122" s="4"/>
      <c r="K122" s="145"/>
      <c r="L122" s="145"/>
      <c r="M122" s="145"/>
      <c r="N122" s="145"/>
      <c r="O122" s="18"/>
      <c r="P122" s="147"/>
    </row>
    <row r="123" spans="1:16" ht="39" customHeight="1" thickBot="1">
      <c r="A123" s="129"/>
      <c r="B123" s="129"/>
      <c r="C123" s="138"/>
      <c r="D123" s="83" t="s">
        <v>47</v>
      </c>
      <c r="E123" s="83" t="s">
        <v>48</v>
      </c>
      <c r="F123" s="83" t="s">
        <v>49</v>
      </c>
      <c r="G123" s="135"/>
      <c r="H123" s="106"/>
      <c r="J123" s="4"/>
      <c r="K123" s="146"/>
      <c r="L123" s="146"/>
      <c r="M123" s="146"/>
      <c r="N123" s="146"/>
      <c r="O123" s="32"/>
      <c r="P123" s="148"/>
    </row>
    <row r="124" spans="1:16" ht="25.5">
      <c r="A124" s="8">
        <v>1</v>
      </c>
      <c r="B124" s="9" t="s">
        <v>1</v>
      </c>
      <c r="C124" s="19"/>
      <c r="D124" s="118">
        <f>C124-0.00001</f>
        <v>-1.0000000000000001E-5</v>
      </c>
      <c r="E124" s="118">
        <f t="shared" ref="E124:F124" si="34">D124-0.00001</f>
        <v>-2.0000000000000002E-5</v>
      </c>
      <c r="F124" s="118">
        <f t="shared" si="34"/>
        <v>-3.0000000000000004E-5</v>
      </c>
      <c r="G124" s="10">
        <f>C124</f>
        <v>0</v>
      </c>
      <c r="H124" s="107"/>
      <c r="I124" s="116" t="str">
        <f t="shared" ref="I124:I136" si="35">IF(C124&lt;&gt;0,AND(D124&lt;C124,E124&lt;D124,F124&lt;E124),"")</f>
        <v/>
      </c>
      <c r="J124" s="4"/>
      <c r="K124" s="33" t="str">
        <f>IF(C124&lt;&gt;0,"Preço OK Coluna (A) Faixa 1","Lançar Preço Coluna (A) Faixa 1")</f>
        <v>Lançar Preço Coluna (A) Faixa 1</v>
      </c>
      <c r="L124" s="33" t="str">
        <f>IF(D124&lt;&gt;0,"Preço OK Coluna (B) Faixa 1","Lançar Preço Coluna (B) Faixa 1")</f>
        <v>Preço OK Coluna (B) Faixa 1</v>
      </c>
      <c r="M124" s="33" t="str">
        <f>IF(E124&lt;&gt;0,"Preço OK Coluna (C) Faixa 1","Lançar Preço Coluna (C) Faixa 1")</f>
        <v>Preço OK Coluna (C) Faixa 1</v>
      </c>
      <c r="N124" s="33" t="str">
        <f>IF(F124&lt;&gt;0,"Preço OK Coluna (D) Faixa 1","Lançar Preço Coluna (D) Faixa 1")</f>
        <v>Preço OK Coluna (D) Faixa 1</v>
      </c>
      <c r="O124" s="35"/>
      <c r="P124" s="31" t="str">
        <f>IF(F124&lt;&gt;"",IF(I124=TRUE,"Preços OK na Faixa 1","ERRO Preços na Faixa 1"),"Lançar Preços na Faixa 1")</f>
        <v>ERRO Preços na Faixa 1</v>
      </c>
    </row>
    <row r="125" spans="1:16" ht="25.5">
      <c r="A125" s="94">
        <v>2</v>
      </c>
      <c r="B125" s="95" t="s">
        <v>2</v>
      </c>
      <c r="C125" s="19"/>
      <c r="D125" s="118">
        <f t="shared" ref="D125:F136" si="36">C125-0.00001</f>
        <v>-1.0000000000000001E-5</v>
      </c>
      <c r="E125" s="118">
        <f t="shared" si="36"/>
        <v>-2.0000000000000002E-5</v>
      </c>
      <c r="F125" s="118">
        <f t="shared" si="36"/>
        <v>-3.0000000000000004E-5</v>
      </c>
      <c r="G125" s="10">
        <f t="shared" ref="G125:G136" si="37">C125</f>
        <v>0</v>
      </c>
      <c r="H125" s="107"/>
      <c r="I125" s="116" t="str">
        <f t="shared" si="35"/>
        <v/>
      </c>
      <c r="J125" s="4"/>
      <c r="K125" s="33" t="str">
        <f>IF(C125&lt;&gt;0,IF(AND(C125&lt;C124),"Preço Ok Coluna (A) Faixa 2","ERRO Preço Coluna (A) Faixa 2"),"Lançar Preço Coluna (A) Faixa 2")</f>
        <v>Lançar Preço Coluna (A) Faixa 2</v>
      </c>
      <c r="L125" s="33" t="str">
        <f>IF(D125&lt;&gt;0,IF(AND(D125&lt;D124),"Preço Ok Coluna (B) Faixa 2","ERRO Preço Coluna (B) Faixa 2"),"Lançar Preço Coluna (B) Faixa 2")</f>
        <v>ERRO Preço Coluna (B) Faixa 2</v>
      </c>
      <c r="M125" s="33" t="str">
        <f>IF(E125&lt;&gt;0,IF(AND(E125&lt;E124),"Preço Ok Coluna (C) Faixa 2","ERRO Preço Coluna (C) Faixa 2"),"Lançar Preço Coluna (C) Faixa 2")</f>
        <v>ERRO Preço Coluna (C) Faixa 2</v>
      </c>
      <c r="N125" s="33" t="str">
        <f>IF(F125&lt;&gt;0,IF(AND(F125&lt;F124),"Preço Ok Coluna (D) Faixa 2","ERRO Preço Coluna (D) Faixa 2"),"Lançar Preço Coluna (D) Faixa 2")</f>
        <v>ERRO Preço Coluna (D) Faixa 2</v>
      </c>
      <c r="O125" s="33"/>
      <c r="P125" s="31" t="str">
        <f>IF(F125&lt;&gt;"",IF(I125=TRUE,"Preços OK na Faixa 2","ERRO Preços na Faixa 2"),"Lançar Preços na Faixa 2")</f>
        <v>ERRO Preços na Faixa 2</v>
      </c>
    </row>
    <row r="126" spans="1:16" ht="25.5">
      <c r="A126" s="11">
        <v>3</v>
      </c>
      <c r="B126" s="12" t="s">
        <v>3</v>
      </c>
      <c r="C126" s="19"/>
      <c r="D126" s="118">
        <f t="shared" si="36"/>
        <v>-1.0000000000000001E-5</v>
      </c>
      <c r="E126" s="118">
        <f t="shared" si="36"/>
        <v>-2.0000000000000002E-5</v>
      </c>
      <c r="F126" s="118">
        <f t="shared" si="36"/>
        <v>-3.0000000000000004E-5</v>
      </c>
      <c r="G126" s="10">
        <f t="shared" si="37"/>
        <v>0</v>
      </c>
      <c r="H126" s="107"/>
      <c r="I126" s="116" t="str">
        <f t="shared" si="35"/>
        <v/>
      </c>
      <c r="J126" s="4"/>
      <c r="K126" s="33" t="str">
        <f>IF(C126&lt;&gt;0,IF(AND(C126&lt;C125),"Preço Ok Coluna (A) Faixa 3","ERRO Preço Coluna (A) Faixa 3"),"Lançar Preço Coluna (A) Faixa 3")</f>
        <v>Lançar Preço Coluna (A) Faixa 3</v>
      </c>
      <c r="L126" s="33" t="str">
        <f>IF(D126&lt;&gt;0,IF(AND(D126&lt;D125),"Preço Ok Coluna (B) Faixa 3","ERRO Preço Coluna (B) Faixa 3"),"Lançar Preço Coluna (B) Faixa 3")</f>
        <v>ERRO Preço Coluna (B) Faixa 3</v>
      </c>
      <c r="M126" s="33" t="str">
        <f>IF(E126&lt;&gt;0,IF(AND(E126&lt;E125),"Preço Ok Coluna (C) Faixa 3","ERRO Preço Coluna (C) Faixa 3"),"Lançar Preço Coluna (C) Faixa3")</f>
        <v>ERRO Preço Coluna (C) Faixa 3</v>
      </c>
      <c r="N126" s="33" t="str">
        <f>IF(F126&lt;&gt;0,IF(AND(F126&lt;F125),"Preço Ok Coluna (D) Faixa 3","ERRO Preço Coluna (D) Faixa 3"),"Lançar Preço Coluna (D) Faixa 3")</f>
        <v>ERRO Preço Coluna (D) Faixa 3</v>
      </c>
      <c r="O126" s="33"/>
      <c r="P126" s="31" t="str">
        <f>IF(F126&lt;&gt;"",IF(I126=TRUE,"Preços OK na Faixa 3","ERRO Preços na Faixa 3"),"Lançar Preços na Faixa 3")</f>
        <v>ERRO Preços na Faixa 3</v>
      </c>
    </row>
    <row r="127" spans="1:16" ht="25.5">
      <c r="A127" s="11">
        <v>4</v>
      </c>
      <c r="B127" s="12" t="s">
        <v>4</v>
      </c>
      <c r="C127" s="19"/>
      <c r="D127" s="118">
        <f t="shared" si="36"/>
        <v>-1.0000000000000001E-5</v>
      </c>
      <c r="E127" s="118">
        <f t="shared" si="36"/>
        <v>-2.0000000000000002E-5</v>
      </c>
      <c r="F127" s="118">
        <f t="shared" si="36"/>
        <v>-3.0000000000000004E-5</v>
      </c>
      <c r="G127" s="10">
        <f t="shared" si="37"/>
        <v>0</v>
      </c>
      <c r="H127" s="107"/>
      <c r="I127" s="116" t="str">
        <f t="shared" si="35"/>
        <v/>
      </c>
      <c r="J127" s="4"/>
      <c r="K127" s="33" t="str">
        <f>IF(C127&lt;&gt;0,IF(AND(C127&lt;C126),"Preço Ok Coluna (A) Faixa 4","ERRO Preço Coluna (A) Faixa 4"),"Lançar Preço Coluna (A) Faixa 4")</f>
        <v>Lançar Preço Coluna (A) Faixa 4</v>
      </c>
      <c r="L127" s="33" t="str">
        <f>IF(D127&lt;&gt;0,IF(AND(D127&lt;D126),"Preço Ok Coluna (B) Faixa 4","ERRO Preço Coluna (B) Faixa 4"),"Lançar Preço Coluna (B) Faixa 4")</f>
        <v>ERRO Preço Coluna (B) Faixa 4</v>
      </c>
      <c r="M127" s="33" t="str">
        <f>IF(E127&lt;&gt;0,IF(AND(E127&lt;E126),"Preço Ok Coluna (C) Faixa 4","ERRO Preço Coluna (C) Faixa 4"),"Lançar Preço Coluna (C) Faixa 4")</f>
        <v>ERRO Preço Coluna (C) Faixa 4</v>
      </c>
      <c r="N127" s="33" t="str">
        <f>IF(F127&lt;&gt;0,IF(AND(F127&lt;F126),"Preço Ok Coluna (D) Faixa 4","ERRO Preço Coluna (D) Faixa 4"),"Lançar Preço Coluna (D) Faixa 4")</f>
        <v>ERRO Preço Coluna (D) Faixa 4</v>
      </c>
      <c r="O127" s="33"/>
      <c r="P127" s="31" t="str">
        <f>IF(F127&lt;&gt;"",IF(I127=TRUE,"Preços OK na Faixa 4","ERRO Preços na Faixa 4"),"Lançar Preços na Faixa 4")</f>
        <v>ERRO Preços na Faixa 4</v>
      </c>
    </row>
    <row r="128" spans="1:16" ht="25.5">
      <c r="A128" s="14">
        <v>5</v>
      </c>
      <c r="B128" s="15" t="s">
        <v>5</v>
      </c>
      <c r="C128" s="19"/>
      <c r="D128" s="118">
        <f t="shared" si="36"/>
        <v>-1.0000000000000001E-5</v>
      </c>
      <c r="E128" s="118">
        <f t="shared" si="36"/>
        <v>-2.0000000000000002E-5</v>
      </c>
      <c r="F128" s="118">
        <f t="shared" si="36"/>
        <v>-3.0000000000000004E-5</v>
      </c>
      <c r="G128" s="10">
        <f t="shared" si="37"/>
        <v>0</v>
      </c>
      <c r="H128" s="107"/>
      <c r="I128" s="116" t="str">
        <f t="shared" si="35"/>
        <v/>
      </c>
      <c r="J128" s="18"/>
      <c r="K128" s="33" t="str">
        <f>IF(C128&lt;&gt;0,IF(AND(C128&lt;C127),"Preço Ok Coluna (A) Faixa 5","ERRO Preço Coluna (A) Faixa 5"),"Lançar Preço Coluna (A) Faixa 5")</f>
        <v>Lançar Preço Coluna (A) Faixa 5</v>
      </c>
      <c r="L128" s="33" t="str">
        <f>IF(D128&lt;&gt;0,IF(AND(D128&lt;D127),"Preço Ok Coluna (B) Faixa 5","ERRO Preço Coluna (B) Faixa 5"),"Lançar Preço Coluna (B) Faixa 5")</f>
        <v>ERRO Preço Coluna (B) Faixa 5</v>
      </c>
      <c r="M128" s="33" t="str">
        <f>IF(E128&lt;&gt;0,IF(AND(E128&lt;E127),"Preço Ok Coluna (C) Faixa 5","ERRO Preço Coluna (C) Faixa 5"),"Lançar Preço Coluna (C) Faixa 5")</f>
        <v>ERRO Preço Coluna (C) Faixa 5</v>
      </c>
      <c r="N128" s="33" t="str">
        <f>IF(F128&lt;&gt;0,IF(AND(F128&lt;F127),"Preço Ok Coluna (D) Faixa 5","ERRO Preço Coluna (D) Faixa 5"),"Lançar Preço Coluna (D) Faixa 5")</f>
        <v>ERRO Preço Coluna (D) Faixa 5</v>
      </c>
      <c r="O128" s="33"/>
      <c r="P128" s="31" t="str">
        <f>IF(F128&lt;&gt;"",IF(I128=TRUE,"Preços OK na Faixa 5","ERRO Preços na Faixa 5"),"Lançar Preços na Faixa 5")</f>
        <v>ERRO Preços na Faixa 5</v>
      </c>
    </row>
    <row r="129" spans="1:16" ht="25.5">
      <c r="A129" s="11">
        <v>6</v>
      </c>
      <c r="B129" s="12" t="s">
        <v>6</v>
      </c>
      <c r="C129" s="19"/>
      <c r="D129" s="118">
        <f t="shared" si="36"/>
        <v>-1.0000000000000001E-5</v>
      </c>
      <c r="E129" s="118">
        <f t="shared" si="36"/>
        <v>-2.0000000000000002E-5</v>
      </c>
      <c r="F129" s="118">
        <f t="shared" si="36"/>
        <v>-3.0000000000000004E-5</v>
      </c>
      <c r="G129" s="10">
        <f t="shared" si="37"/>
        <v>0</v>
      </c>
      <c r="H129" s="107"/>
      <c r="I129" s="116" t="str">
        <f t="shared" si="35"/>
        <v/>
      </c>
      <c r="J129" s="4"/>
      <c r="K129" s="33" t="str">
        <f>IF(C129&lt;&gt;0,IF(AND(C129&lt;C128),"Preço Ok Coluna (A) Faixa 6","ERRO Preço Coluna (A) Faixa 6"),"Lançar Preço Coluna (A) Faixa 6")</f>
        <v>Lançar Preço Coluna (A) Faixa 6</v>
      </c>
      <c r="L129" s="33" t="str">
        <f>IF(D129&lt;&gt;0,IF(AND(D129&lt;D128),"Preço Ok Coluna (B) Faixa 6","ERRO Preço Coluna (B) Faixa 6"),"Lançar Preço Coluna (B) Faixa 6")</f>
        <v>ERRO Preço Coluna (B) Faixa 6</v>
      </c>
      <c r="M129" s="33" t="str">
        <f>IF(E129&lt;&gt;0,IF(AND(E129&lt;E128),"Preço Ok Coluna (C) Faixa 6","ERRO Preço Coluna (C) Faixa 6"),"Lançar Preço Coluna (C) Faixa 6")</f>
        <v>ERRO Preço Coluna (C) Faixa 6</v>
      </c>
      <c r="N129" s="33" t="str">
        <f>IF(F129&lt;&gt;0,IF(AND(F129&lt;F128),"Preço Ok Coluna (D) Faixa 6","ERRO Preço Coluna (D) Faixa 6"),"Lançar Preço Coluna (D) Faixa 6")</f>
        <v>ERRO Preço Coluna (D) Faixa 6</v>
      </c>
      <c r="O129" s="33"/>
      <c r="P129" s="31" t="str">
        <f>IF(F129&lt;&gt;"",IF(I129=TRUE,"Preços OK na Faixa 6","ERRO Preços na Faixa 6"),"Lançar Preços na Faixa 6")</f>
        <v>ERRO Preços na Faixa 6</v>
      </c>
    </row>
    <row r="130" spans="1:16" ht="25.5">
      <c r="A130" s="11">
        <v>7</v>
      </c>
      <c r="B130" s="12" t="s">
        <v>7</v>
      </c>
      <c r="C130" s="19"/>
      <c r="D130" s="118">
        <f t="shared" si="36"/>
        <v>-1.0000000000000001E-5</v>
      </c>
      <c r="E130" s="118">
        <f t="shared" si="36"/>
        <v>-2.0000000000000002E-5</v>
      </c>
      <c r="F130" s="118">
        <f t="shared" si="36"/>
        <v>-3.0000000000000004E-5</v>
      </c>
      <c r="G130" s="10">
        <f t="shared" si="37"/>
        <v>0</v>
      </c>
      <c r="H130" s="107"/>
      <c r="I130" s="116" t="str">
        <f t="shared" si="35"/>
        <v/>
      </c>
      <c r="J130" s="4"/>
      <c r="K130" s="33" t="str">
        <f>IF(C130&lt;&gt;0,IF(AND(C130&lt;C129),"Preço Ok Coluna (A) Faixa 7","ERRO Preço Coluna (A) Faixa 7"),"Lançar Preço Coluna (A) Faixa 7")</f>
        <v>Lançar Preço Coluna (A) Faixa 7</v>
      </c>
      <c r="L130" s="33" t="str">
        <f>IF(D130&lt;&gt;0,IF(AND(D130&lt;D129),"Preço Ok Coluna (B) Faixa 7","ERRO Preço Coluna (B) Faixa 7"),"Lançar Preço Coluna (B) Faixa 7")</f>
        <v>ERRO Preço Coluna (B) Faixa 7</v>
      </c>
      <c r="M130" s="33" t="str">
        <f>IF(E130&lt;&gt;0,IF(AND(E130&lt;E129),"Preço Ok Coluna (C) Faixa 7","ERRO Preço Coluna (C) Faixa 7"),"Lançar Preço Coluna (C) Faixa 7")</f>
        <v>ERRO Preço Coluna (C) Faixa 7</v>
      </c>
      <c r="N130" s="33" t="str">
        <f>IF(F130&lt;&gt;0,IF(AND(F130&lt;F129),"Preço Ok Coluna (D) Faixa 7","ERRO Preço Coluna (D) Faixa 7"),"Lançar Preço Coluna (D) Faixa 7")</f>
        <v>ERRO Preço Coluna (D) Faixa 7</v>
      </c>
      <c r="O130" s="33"/>
      <c r="P130" s="31" t="str">
        <f>IF(F130&lt;&gt;"",IF(I130=TRUE,"Preços OK na Faixa 7","ERRO Preços na Faixa 7"),"Lançar Preços na Faixa 7")</f>
        <v>ERRO Preços na Faixa 7</v>
      </c>
    </row>
    <row r="131" spans="1:16" ht="25.5">
      <c r="A131" s="11">
        <v>8</v>
      </c>
      <c r="B131" s="12" t="s">
        <v>8</v>
      </c>
      <c r="C131" s="19"/>
      <c r="D131" s="118">
        <f t="shared" si="36"/>
        <v>-1.0000000000000001E-5</v>
      </c>
      <c r="E131" s="118">
        <f t="shared" si="36"/>
        <v>-2.0000000000000002E-5</v>
      </c>
      <c r="F131" s="118">
        <f t="shared" si="36"/>
        <v>-3.0000000000000004E-5</v>
      </c>
      <c r="G131" s="10">
        <f t="shared" si="37"/>
        <v>0</v>
      </c>
      <c r="H131" s="107"/>
      <c r="I131" s="116" t="str">
        <f t="shared" si="35"/>
        <v/>
      </c>
      <c r="J131" s="4"/>
      <c r="K131" s="33" t="str">
        <f>IF(C131&lt;&gt;0,IF(AND(C131&lt;C130),"Preço Ok Coluna (A) Faixa 8","ERRO Preço Coluna (A) Faixa 8"),"Lançar Preço Coluna (A) Faixa 8")</f>
        <v>Lançar Preço Coluna (A) Faixa 8</v>
      </c>
      <c r="L131" s="33" t="str">
        <f>IF(D131&lt;&gt;0,IF(AND(D131&lt;D130),"Preço Ok Coluna (B) Faixa 8","ERRO Preço Coluna (B) Faixa 8"),"Lançar Preço Coluna (B) Faixa 8")</f>
        <v>ERRO Preço Coluna (B) Faixa 8</v>
      </c>
      <c r="M131" s="33" t="str">
        <f>IF(E131&lt;&gt;0,IF(AND(E131&lt;E130),"Preço Ok Coluna (C) Faixa 8","ERRO Preço Coluna (C) Faixa 8"),"Lançar Preço Coluna (C) Faixa 8")</f>
        <v>ERRO Preço Coluna (C) Faixa 8</v>
      </c>
      <c r="N131" s="33" t="str">
        <f>IF(F131&lt;&gt;0,IF(AND(F131&lt;F130),"Preço Ok Coluna (D) Faixa 8","ERRO Preço Coluna (D) Faixa 8"),"Lançar Preço Coluna (D) Faixa 8")</f>
        <v>ERRO Preço Coluna (D) Faixa 8</v>
      </c>
      <c r="O131" s="33"/>
      <c r="P131" s="31" t="str">
        <f>IF(F131&lt;&gt;"",IF(I131=TRUE,"Preços OK na Faixa 8","ERRO Preços na Faixa 8"),"Lançar Preços na Faixa 8")</f>
        <v>ERRO Preços na Faixa 8</v>
      </c>
    </row>
    <row r="132" spans="1:16" ht="25.5">
      <c r="A132" s="11">
        <v>9</v>
      </c>
      <c r="B132" s="12" t="s">
        <v>9</v>
      </c>
      <c r="C132" s="19"/>
      <c r="D132" s="118">
        <f t="shared" si="36"/>
        <v>-1.0000000000000001E-5</v>
      </c>
      <c r="E132" s="118">
        <f t="shared" si="36"/>
        <v>-2.0000000000000002E-5</v>
      </c>
      <c r="F132" s="118">
        <f t="shared" si="36"/>
        <v>-3.0000000000000004E-5</v>
      </c>
      <c r="G132" s="10">
        <f t="shared" si="37"/>
        <v>0</v>
      </c>
      <c r="H132" s="107"/>
      <c r="I132" s="116" t="str">
        <f t="shared" si="35"/>
        <v/>
      </c>
      <c r="J132" s="4"/>
      <c r="K132" s="33" t="str">
        <f>IF(C132&lt;&gt;0,IF(AND(C132&lt;C131),"Preço Ok Coluna (A) Faixa 9","ERRO Preço Coluna (A) Faixa 9"),"Lançar Preço Coluna (A) Faixa 9")</f>
        <v>Lançar Preço Coluna (A) Faixa 9</v>
      </c>
      <c r="L132" s="33" t="str">
        <f>IF(D132&lt;&gt;0,IF(AND(D132&lt;D131),"Preço Ok Coluna (B) Faixa 9","ERRO Preço Coluna (B) Faixa 9"),"Lançar Preço Coluna (B) Faixa 9")</f>
        <v>ERRO Preço Coluna (B) Faixa 9</v>
      </c>
      <c r="M132" s="33" t="str">
        <f>IF(E132&lt;&gt;0,IF(AND(E132&lt;E131),"Preço Ok Coluna (C) Faixa 9","ERRO Preço Coluna (C) Faixa 9"),"Lançar Preço Coluna (C) Faixa 9")</f>
        <v>ERRO Preço Coluna (C) Faixa 9</v>
      </c>
      <c r="N132" s="33" t="str">
        <f>IF(F132&lt;&gt;0,IF(AND(F132&lt;F131),"Preço Ok Coluna (D) Faixa 9","ERRO Preço Coluna (D) Faixa 9"),"Lançar Preço Coluna (D) Faixa 9")</f>
        <v>ERRO Preço Coluna (D) Faixa 9</v>
      </c>
      <c r="O132" s="33"/>
      <c r="P132" s="31" t="str">
        <f>IF(F132&lt;&gt;"",IF(I132=TRUE,"Preços OK na Faixa 9","ERRO Preços na Faixa 9"),"Lançar Preços na Faixa 9")</f>
        <v>ERRO Preços na Faixa 9</v>
      </c>
    </row>
    <row r="133" spans="1:16" ht="25.5">
      <c r="A133" s="11">
        <v>10</v>
      </c>
      <c r="B133" s="12" t="s">
        <v>10</v>
      </c>
      <c r="C133" s="19"/>
      <c r="D133" s="118">
        <f t="shared" si="36"/>
        <v>-1.0000000000000001E-5</v>
      </c>
      <c r="E133" s="118">
        <f t="shared" si="36"/>
        <v>-2.0000000000000002E-5</v>
      </c>
      <c r="F133" s="118">
        <f t="shared" si="36"/>
        <v>-3.0000000000000004E-5</v>
      </c>
      <c r="G133" s="10">
        <f t="shared" si="37"/>
        <v>0</v>
      </c>
      <c r="H133" s="107"/>
      <c r="I133" s="116" t="str">
        <f t="shared" si="35"/>
        <v/>
      </c>
      <c r="J133" s="4"/>
      <c r="K133" s="33" t="str">
        <f>IF(C133&lt;&gt;0,IF(AND(C133&lt;C132),"Preço Ok Coluna (A) Faixa 10","ERRO Preço Coluna (A) Faixa 10"),"Lançar Preço Coluna (A) Faixa 10")</f>
        <v>Lançar Preço Coluna (A) Faixa 10</v>
      </c>
      <c r="L133" s="33" t="str">
        <f>IF(D133&lt;&gt;0,IF(AND(D133&lt;D132),"Preço Ok Coluna (B) Faixa 10","ERRO Preço Coluna (B) Faixa 10"),"Lançar Preço Coluna (B) Faixa 10")</f>
        <v>ERRO Preço Coluna (B) Faixa 10</v>
      </c>
      <c r="M133" s="33" t="str">
        <f>IF(E133&lt;&gt;0,IF(AND(E133&lt;E132),"Preço Ok Coluna (C) Faixa 10","ERRO Preço Coluna (C) Faixa 10"),"Lançar Preço Coluna (C) Faixa 10")</f>
        <v>ERRO Preço Coluna (C) Faixa 10</v>
      </c>
      <c r="N133" s="33" t="str">
        <f>IF(F133&lt;&gt;0,IF(AND(F133&lt;F132),"Preço Ok Coluna (D) Faixa 10","ERRO Preço Coluna (D) Faixa 10"),"Lançar Preço Coluna (D) Faixa 10")</f>
        <v>ERRO Preço Coluna (D) Faixa 10</v>
      </c>
      <c r="O133" s="33"/>
      <c r="P133" s="31" t="str">
        <f>IF(F133&lt;&gt;"",IF(I133=TRUE,"Preços OK na Faixa 10","ERRO Preços na Faixa 10"),"Lançar Preços na Faixa 10")</f>
        <v>ERRO Preços na Faixa 10</v>
      </c>
    </row>
    <row r="134" spans="1:16" ht="25.5">
      <c r="A134" s="11">
        <v>11</v>
      </c>
      <c r="B134" s="12" t="s">
        <v>11</v>
      </c>
      <c r="C134" s="19"/>
      <c r="D134" s="118">
        <f t="shared" si="36"/>
        <v>-1.0000000000000001E-5</v>
      </c>
      <c r="E134" s="118">
        <f t="shared" si="36"/>
        <v>-2.0000000000000002E-5</v>
      </c>
      <c r="F134" s="118">
        <f t="shared" si="36"/>
        <v>-3.0000000000000004E-5</v>
      </c>
      <c r="G134" s="10">
        <f t="shared" si="37"/>
        <v>0</v>
      </c>
      <c r="H134" s="107"/>
      <c r="I134" s="116" t="str">
        <f t="shared" si="35"/>
        <v/>
      </c>
      <c r="J134" s="4"/>
      <c r="K134" s="33" t="str">
        <f>IF(C134&lt;&gt;0,IF(AND(C134&lt;C133),"Preço Ok Coluna (A) Faixa 11","ERRO Preço Coluna (A) Faixa 11"),"Lançar Preço Coluna (A) Faixa 11")</f>
        <v>Lançar Preço Coluna (A) Faixa 11</v>
      </c>
      <c r="L134" s="33" t="str">
        <f>IF(D134&lt;&gt;0,IF(AND(D134&lt;D133),"Preço Ok Coluna (B) Faixa 11","ERRO Preço Coluna (B) Faixa 11"),"Lançar Preço Coluna (B) Faixa 11")</f>
        <v>ERRO Preço Coluna (B) Faixa 11</v>
      </c>
      <c r="M134" s="33" t="str">
        <f>IF(E134&lt;&gt;0,IF(AND(E134&lt;E133),"Preço Ok Coluna (C) Faixa 11","ERRO Preço Coluna (C) Faixa 11"),"Lançar Preço Coluna (C) Faixa 11")</f>
        <v>ERRO Preço Coluna (C) Faixa 11</v>
      </c>
      <c r="N134" s="33" t="str">
        <f>IF(F134&lt;&gt;0,IF(AND(F134&lt;F133),"Preço Ok Coluna (D) Faixa 11","ERRO Preço Coluna (D) Faixa 11"),"Lançar Preço Coluna (D) Faixa 11")</f>
        <v>ERRO Preço Coluna (D) Faixa 11</v>
      </c>
      <c r="O134" s="33"/>
      <c r="P134" s="31" t="str">
        <f>IF(F134&lt;&gt;"",IF(I134=TRUE,"Preços OK na Faixa 11","ERRO Preços na Faixa 11"),"Lançar Preços na Faixa 11")</f>
        <v>ERRO Preços na Faixa 11</v>
      </c>
    </row>
    <row r="135" spans="1:16" ht="25.5">
      <c r="A135" s="11">
        <v>12</v>
      </c>
      <c r="B135" s="12" t="s">
        <v>12</v>
      </c>
      <c r="C135" s="19"/>
      <c r="D135" s="118">
        <f t="shared" si="36"/>
        <v>-1.0000000000000001E-5</v>
      </c>
      <c r="E135" s="118">
        <f t="shared" si="36"/>
        <v>-2.0000000000000002E-5</v>
      </c>
      <c r="F135" s="118">
        <f t="shared" si="36"/>
        <v>-3.0000000000000004E-5</v>
      </c>
      <c r="G135" s="10">
        <f t="shared" si="37"/>
        <v>0</v>
      </c>
      <c r="H135" s="107"/>
      <c r="I135" s="116" t="str">
        <f t="shared" si="35"/>
        <v/>
      </c>
      <c r="J135" s="4"/>
      <c r="K135" s="39" t="str">
        <f>IF(C135&lt;&gt;0,IF(AND(C135&lt;C134),"Preço Ok Coluna (A) Faixa 12","ERRO Preço Coluna (A) Faixa 12"),"Lançar Preço Coluna (A) Faixa 12")</f>
        <v>Lançar Preço Coluna (A) Faixa 12</v>
      </c>
      <c r="L135" s="39" t="str">
        <f>IF(D135&lt;&gt;0,IF(AND(D135&lt;D134),"Preço Ok Coluna (B) Faixa 12","ERRO Preço Coluna (B) Faixa 12"),"Lançar Preço Coluna (B) Faixa 12")</f>
        <v>ERRO Preço Coluna (B) Faixa 12</v>
      </c>
      <c r="M135" s="39" t="str">
        <f>IF(E135&lt;&gt;0,IF(AND(E135&lt;E134),"Preço Ok Coluna (C) Faixa 12","ERRO Preço Coluna (C) Faixa 12"),"Lançar Preço Coluna (C) Faixa 12")</f>
        <v>ERRO Preço Coluna (C) Faixa 12</v>
      </c>
      <c r="N135" s="39" t="str">
        <f>IF(F135&lt;&gt;0,IF(AND(F135&lt;F134),"Preço Ok Coluna (D) Faixa 12","ERRO Preço Coluna (D) Faixa 12"),"Lançar Preço Coluna (D) Faixa 12")</f>
        <v>ERRO Preço Coluna (D) Faixa 12</v>
      </c>
      <c r="O135" s="33"/>
      <c r="P135" s="36" t="str">
        <f>IF(F135&lt;&gt;"",IF(I135=TRUE,"Preços OK na Faixa 12","ERRO Preços na Faixa 12"),"Lançar Preços na Faixa 12")</f>
        <v>ERRO Preços na Faixa 12</v>
      </c>
    </row>
    <row r="136" spans="1:16" ht="26.25" thickBot="1">
      <c r="A136" s="46">
        <v>13</v>
      </c>
      <c r="B136" s="47" t="s">
        <v>13</v>
      </c>
      <c r="C136" s="48"/>
      <c r="D136" s="209">
        <f t="shared" si="36"/>
        <v>-1.0000000000000001E-5</v>
      </c>
      <c r="E136" s="209">
        <f t="shared" si="36"/>
        <v>-2.0000000000000002E-5</v>
      </c>
      <c r="F136" s="209">
        <f t="shared" si="36"/>
        <v>-3.0000000000000004E-5</v>
      </c>
      <c r="G136" s="49">
        <f t="shared" si="37"/>
        <v>0</v>
      </c>
      <c r="H136" s="107">
        <f>SUM(G124:G136)</f>
        <v>0</v>
      </c>
      <c r="I136" s="116" t="str">
        <f t="shared" si="35"/>
        <v/>
      </c>
      <c r="J136" s="4"/>
      <c r="K136" s="39" t="str">
        <f>IF(C136&lt;&gt;0,IF(AND(C136&lt;C135),"Preço Ok Coluna (A) Faixa 13","ERRO Preço Coluna (A) Faixa 13"),"Lançar Preço Coluna (A) Faixa 13")</f>
        <v>Lançar Preço Coluna (A) Faixa 13</v>
      </c>
      <c r="L136" s="39" t="str">
        <f>IF(D136&lt;&gt;0,IF(AND(D136&lt;D135),"Preço Ok Coluna (B) Faixa 12","ERRO Preço Coluna (B) Faixa 12"),"Lançar Preço Coluna (B) Faixa 12")</f>
        <v>ERRO Preço Coluna (B) Faixa 12</v>
      </c>
      <c r="M136" s="39" t="str">
        <f>IF(E136&lt;&gt;0,IF(AND(E136&lt;E135),"Preço Ok Coluna (C) Faixa 12","ERRO Preço Coluna (C) Faixa 12"),"Lançar Preço Coluna (C) Faixa 12")</f>
        <v>ERRO Preço Coluna (C) Faixa 12</v>
      </c>
      <c r="N136" s="39" t="str">
        <f>IF(F136&lt;&gt;0,IF(AND(F136&lt;F135),"Preço Ok Coluna (D) Faixa 12","ERRO Preço Coluna (D) Faixa 12"),"Lançar Preço Coluna (D) Faixa 12")</f>
        <v>ERRO Preço Coluna (D) Faixa 12</v>
      </c>
      <c r="O136" s="39"/>
      <c r="P136" s="36" t="str">
        <f>IF(F136&lt;&gt;"",IF(I136=TRUE,"Preços OK na Faixa 13","ERRO Preços na Faixa 13"),"Lançar Preços na Faixa 13")</f>
        <v>ERRO Preços na Faixa 13</v>
      </c>
    </row>
    <row r="137" spans="1:16" ht="24" customHeight="1" thickBot="1">
      <c r="H137" s="108"/>
      <c r="K137" s="35"/>
      <c r="L137" s="35"/>
      <c r="M137" s="35"/>
      <c r="N137" s="35"/>
      <c r="O137" s="35"/>
      <c r="P137" s="42"/>
    </row>
    <row r="138" spans="1:16" s="63" customFormat="1" ht="30.75" customHeight="1" thickBot="1">
      <c r="A138" s="120" t="s">
        <v>137</v>
      </c>
      <c r="B138" s="121"/>
      <c r="C138" s="121"/>
      <c r="D138" s="121"/>
      <c r="E138" s="122"/>
      <c r="F138" s="122"/>
      <c r="G138" s="123"/>
      <c r="H138" s="104"/>
      <c r="I138" s="117"/>
      <c r="J138" s="60"/>
      <c r="K138" s="145" t="s">
        <v>50</v>
      </c>
      <c r="L138" s="145"/>
      <c r="M138" s="145"/>
      <c r="N138" s="145"/>
      <c r="O138" s="61"/>
      <c r="P138" s="147" t="s">
        <v>51</v>
      </c>
    </row>
    <row r="139" spans="1:16" ht="39.75" customHeight="1" thickBot="1">
      <c r="A139" s="124" t="s">
        <v>196</v>
      </c>
      <c r="B139" s="125"/>
      <c r="C139" s="125"/>
      <c r="D139" s="125"/>
      <c r="E139" s="125"/>
      <c r="F139" s="125"/>
      <c r="G139" s="126"/>
      <c r="H139" s="105"/>
      <c r="J139" s="4"/>
      <c r="K139" s="145"/>
      <c r="L139" s="145"/>
      <c r="M139" s="145"/>
      <c r="N139" s="145"/>
      <c r="O139" s="18"/>
      <c r="P139" s="147"/>
    </row>
    <row r="140" spans="1:16" ht="13.5" customHeight="1" thickBot="1">
      <c r="A140" s="127" t="s">
        <v>37</v>
      </c>
      <c r="B140" s="127" t="s">
        <v>36</v>
      </c>
      <c r="C140" s="130" t="s">
        <v>45</v>
      </c>
      <c r="D140" s="131"/>
      <c r="E140" s="131"/>
      <c r="F140" s="132"/>
      <c r="G140" s="133" t="s">
        <v>231</v>
      </c>
      <c r="H140" s="106"/>
      <c r="J140" s="4"/>
      <c r="K140" s="145"/>
      <c r="L140" s="145"/>
      <c r="M140" s="145"/>
      <c r="N140" s="145"/>
      <c r="O140" s="18"/>
      <c r="P140" s="147"/>
    </row>
    <row r="141" spans="1:16" ht="13.5" customHeight="1" thickBot="1">
      <c r="A141" s="128"/>
      <c r="B141" s="128"/>
      <c r="C141" s="136" t="s">
        <v>41</v>
      </c>
      <c r="D141" s="82" t="s">
        <v>42</v>
      </c>
      <c r="E141" s="82" t="s">
        <v>43</v>
      </c>
      <c r="F141" s="82" t="s">
        <v>44</v>
      </c>
      <c r="G141" s="134"/>
      <c r="H141" s="106"/>
      <c r="J141" s="4"/>
      <c r="K141" s="145"/>
      <c r="L141" s="145"/>
      <c r="M141" s="145"/>
      <c r="N141" s="145"/>
      <c r="O141" s="18"/>
      <c r="P141" s="147"/>
    </row>
    <row r="142" spans="1:16" ht="39" customHeight="1" thickBot="1">
      <c r="A142" s="129"/>
      <c r="B142" s="129"/>
      <c r="C142" s="138"/>
      <c r="D142" s="83" t="s">
        <v>47</v>
      </c>
      <c r="E142" s="83" t="s">
        <v>48</v>
      </c>
      <c r="F142" s="83" t="s">
        <v>49</v>
      </c>
      <c r="G142" s="135"/>
      <c r="H142" s="106"/>
      <c r="J142" s="4"/>
      <c r="K142" s="146"/>
      <c r="L142" s="146"/>
      <c r="M142" s="146"/>
      <c r="N142" s="146"/>
      <c r="O142" s="32"/>
      <c r="P142" s="148"/>
    </row>
    <row r="143" spans="1:16" ht="25.5">
      <c r="A143" s="8">
        <v>1</v>
      </c>
      <c r="B143" s="9" t="s">
        <v>1</v>
      </c>
      <c r="C143" s="19"/>
      <c r="D143" s="118">
        <f>C143-0.00001</f>
        <v>-1.0000000000000001E-5</v>
      </c>
      <c r="E143" s="118">
        <f t="shared" ref="E143:F143" si="38">D143-0.00001</f>
        <v>-2.0000000000000002E-5</v>
      </c>
      <c r="F143" s="118">
        <f t="shared" si="38"/>
        <v>-3.0000000000000004E-5</v>
      </c>
      <c r="G143" s="10">
        <f>C143</f>
        <v>0</v>
      </c>
      <c r="H143" s="107"/>
      <c r="I143" s="116" t="str">
        <f t="shared" ref="I143:I155" si="39">IF(C143&lt;&gt;0,AND(D143&lt;C143,E143&lt;D143,F143&lt;E143),"")</f>
        <v/>
      </c>
      <c r="J143" s="4"/>
      <c r="K143" s="40" t="str">
        <f>IF(C143&lt;&gt;0,IF(AND(C143&lt;C124),"Preço Ok Coluna (A) Faixa 1","ERRO Preço Coluna (A) Faixa 1"),"Lançar Preço Coluna (A) Faixa 1")</f>
        <v>Lançar Preço Coluna (A) Faixa 1</v>
      </c>
      <c r="L143" s="40" t="str">
        <f>IF(D143&lt;&gt;0,IF(AND(D143&lt;D124),"Preço Ok Coluna (B) Faixa 1","ERRO Preço Coluna (B) Faixa 1"),"Lançar Preço Coluna (B) Faixa 1")</f>
        <v>ERRO Preço Coluna (B) Faixa 1</v>
      </c>
      <c r="M143" s="40" t="str">
        <f>IF(E143&lt;&gt;0,IF(AND(E143&lt;E124),"Preço Ok Coluna (C) Faixa 1","ERRO Preço Coluna (C) Faixa 1"),"Lançar Preço Coluna (C) Faixa 1")</f>
        <v>ERRO Preço Coluna (C) Faixa 1</v>
      </c>
      <c r="N143" s="40" t="str">
        <f>IF(F143&lt;&gt;0,IF(AND(F143&lt;F124),"Preço Ok Coluna (D) Faixa 1","ERRO Preço Coluna (D) Faixa 1"),"Lançar Preço Coluna (D) Faixa 1")</f>
        <v>ERRO Preço Coluna (D) Faixa 1</v>
      </c>
      <c r="O143" s="40"/>
      <c r="P143" s="31" t="str">
        <f>IF(F143&lt;&gt;"",IF(I143=TRUE,"Preços OK na Faixa 1","ERRO Preços na Faixa 1"),"Lançar Preços na Faixa 1")</f>
        <v>ERRO Preços na Faixa 1</v>
      </c>
    </row>
    <row r="144" spans="1:16" ht="25.5">
      <c r="A144" s="94">
        <v>2</v>
      </c>
      <c r="B144" s="95" t="s">
        <v>2</v>
      </c>
      <c r="C144" s="19"/>
      <c r="D144" s="118">
        <f t="shared" ref="D144:F155" si="40">C144-0.00001</f>
        <v>-1.0000000000000001E-5</v>
      </c>
      <c r="E144" s="118">
        <f t="shared" si="40"/>
        <v>-2.0000000000000002E-5</v>
      </c>
      <c r="F144" s="118">
        <f t="shared" si="40"/>
        <v>-3.0000000000000004E-5</v>
      </c>
      <c r="G144" s="10">
        <f t="shared" ref="G144:G155" si="41">C144</f>
        <v>0</v>
      </c>
      <c r="H144" s="107"/>
      <c r="I144" s="116" t="str">
        <f t="shared" si="39"/>
        <v/>
      </c>
      <c r="J144" s="4"/>
      <c r="K144" s="40" t="str">
        <f>IF(C144&lt;&gt;0,IF(AND(C144&lt;C125),"Preço Ok Coluna (A) Faixa 1","ERRO Preço Coluna (A) Faixa 1"),"Lançar Preço Coluna (A) Faixa 1")</f>
        <v>Lançar Preço Coluna (A) Faixa 1</v>
      </c>
      <c r="L144" s="40" t="str">
        <f>IF(D144&lt;&gt;0,IF(AND(D144&lt;D125),"Preço Ok Coluna (B) Faixa 1","ERRO Preço Coluna (B) Faixa 1"),"Lançar Preço Coluna (B) Faixa 1")</f>
        <v>ERRO Preço Coluna (B) Faixa 1</v>
      </c>
      <c r="M144" s="40" t="str">
        <f>IF(E144&lt;&gt;0,IF(AND(E144&lt;E125),"Preço Ok Coluna (C) Faixa 1","ERRO Preço Coluna (C) Faixa 1"),"Lançar Preço Coluna (C) Faixa 1")</f>
        <v>ERRO Preço Coluna (C) Faixa 1</v>
      </c>
      <c r="N144" s="40" t="str">
        <f>IF(F144&lt;&gt;0,IF(AND(F144&lt;F125),"Preço Ok Coluna (D) Faixa 1","ERRO Preço Coluna (D) Faixa 1"),"Lançar Preço Coluna (D) Faixa 1")</f>
        <v>ERRO Preço Coluna (D) Faixa 1</v>
      </c>
      <c r="O144" s="33"/>
      <c r="P144" s="31" t="str">
        <f>IF(F144&lt;&gt;"",IF(I144=TRUE,"Preços OK na Faixa 2","ERRO Preços na Faixa 2"),"Lançar Preços na Faixa 2")</f>
        <v>ERRO Preços na Faixa 2</v>
      </c>
    </row>
    <row r="145" spans="1:16" ht="25.5">
      <c r="A145" s="11">
        <v>3</v>
      </c>
      <c r="B145" s="12" t="s">
        <v>3</v>
      </c>
      <c r="C145" s="19"/>
      <c r="D145" s="118">
        <f t="shared" si="40"/>
        <v>-1.0000000000000001E-5</v>
      </c>
      <c r="E145" s="118">
        <f t="shared" si="40"/>
        <v>-2.0000000000000002E-5</v>
      </c>
      <c r="F145" s="118">
        <f t="shared" si="40"/>
        <v>-3.0000000000000004E-5</v>
      </c>
      <c r="G145" s="10">
        <f t="shared" si="41"/>
        <v>0</v>
      </c>
      <c r="H145" s="107"/>
      <c r="I145" s="116" t="str">
        <f t="shared" si="39"/>
        <v/>
      </c>
      <c r="J145" s="4"/>
      <c r="K145" s="40" t="str">
        <f t="shared" ref="K145:K155" si="42">IF(C145&lt;&gt;0,IF(AND(C145&lt;C126),"Preço Ok Coluna (A) Faixa 1","ERRO Preço Coluna (A) Faixa 1"),"Lançar Preço Coluna (A) Faixa 1")</f>
        <v>Lançar Preço Coluna (A) Faixa 1</v>
      </c>
      <c r="L145" s="40" t="str">
        <f t="shared" ref="L145:L155" si="43">IF(D145&lt;&gt;0,IF(AND(D145&lt;D126),"Preço Ok Coluna (B) Faixa 1","ERRO Preço Coluna (B) Faixa 1"),"Lançar Preço Coluna (B) Faixa 1")</f>
        <v>ERRO Preço Coluna (B) Faixa 1</v>
      </c>
      <c r="M145" s="40" t="str">
        <f t="shared" ref="M145:M155" si="44">IF(E145&lt;&gt;0,IF(AND(E145&lt;E126),"Preço Ok Coluna (C) Faixa 1","ERRO Preço Coluna (C) Faixa 1"),"Lançar Preço Coluna (C) Faixa 1")</f>
        <v>ERRO Preço Coluna (C) Faixa 1</v>
      </c>
      <c r="N145" s="40" t="str">
        <f t="shared" ref="N145:N155" si="45">IF(F145&lt;&gt;0,IF(AND(F145&lt;F126),"Preço Ok Coluna (D) Faixa 1","ERRO Preço Coluna (D) Faixa 1"),"Lançar Preço Coluna (D) Faixa 1")</f>
        <v>ERRO Preço Coluna (D) Faixa 1</v>
      </c>
      <c r="O145" s="33"/>
      <c r="P145" s="31" t="str">
        <f>IF(F145&lt;&gt;"",IF(I145=TRUE,"Preços OK na Faixa 3","ERRO Preços na Faixa 3"),"Lançar Preços na Faixa 3")</f>
        <v>ERRO Preços na Faixa 3</v>
      </c>
    </row>
    <row r="146" spans="1:16" ht="25.5">
      <c r="A146" s="11">
        <v>4</v>
      </c>
      <c r="B146" s="12" t="s">
        <v>4</v>
      </c>
      <c r="C146" s="19"/>
      <c r="D146" s="118">
        <f t="shared" si="40"/>
        <v>-1.0000000000000001E-5</v>
      </c>
      <c r="E146" s="118">
        <f t="shared" si="40"/>
        <v>-2.0000000000000002E-5</v>
      </c>
      <c r="F146" s="118">
        <f t="shared" si="40"/>
        <v>-3.0000000000000004E-5</v>
      </c>
      <c r="G146" s="10">
        <f t="shared" si="41"/>
        <v>0</v>
      </c>
      <c r="H146" s="107"/>
      <c r="I146" s="116" t="str">
        <f t="shared" si="39"/>
        <v/>
      </c>
      <c r="J146" s="4"/>
      <c r="K146" s="40" t="str">
        <f t="shared" si="42"/>
        <v>Lançar Preço Coluna (A) Faixa 1</v>
      </c>
      <c r="L146" s="40" t="str">
        <f t="shared" si="43"/>
        <v>ERRO Preço Coluna (B) Faixa 1</v>
      </c>
      <c r="M146" s="40" t="str">
        <f t="shared" si="44"/>
        <v>ERRO Preço Coluna (C) Faixa 1</v>
      </c>
      <c r="N146" s="40" t="str">
        <f t="shared" si="45"/>
        <v>ERRO Preço Coluna (D) Faixa 1</v>
      </c>
      <c r="O146" s="33"/>
      <c r="P146" s="31" t="str">
        <f>IF(F146&lt;&gt;"",IF(I146=TRUE,"Preços OK na Faixa 4","ERRO Preços na Faixa 4"),"Lançar Preços na Faixa 4")</f>
        <v>ERRO Preços na Faixa 4</v>
      </c>
    </row>
    <row r="147" spans="1:16" ht="25.5">
      <c r="A147" s="14">
        <v>5</v>
      </c>
      <c r="B147" s="15" t="s">
        <v>5</v>
      </c>
      <c r="C147" s="19"/>
      <c r="D147" s="118">
        <f t="shared" si="40"/>
        <v>-1.0000000000000001E-5</v>
      </c>
      <c r="E147" s="118">
        <f t="shared" si="40"/>
        <v>-2.0000000000000002E-5</v>
      </c>
      <c r="F147" s="118">
        <f t="shared" si="40"/>
        <v>-3.0000000000000004E-5</v>
      </c>
      <c r="G147" s="10">
        <f t="shared" si="41"/>
        <v>0</v>
      </c>
      <c r="H147" s="107"/>
      <c r="I147" s="116" t="str">
        <f t="shared" si="39"/>
        <v/>
      </c>
      <c r="J147" s="18"/>
      <c r="K147" s="40" t="str">
        <f t="shared" si="42"/>
        <v>Lançar Preço Coluna (A) Faixa 1</v>
      </c>
      <c r="L147" s="40" t="str">
        <f t="shared" si="43"/>
        <v>ERRO Preço Coluna (B) Faixa 1</v>
      </c>
      <c r="M147" s="40" t="str">
        <f t="shared" si="44"/>
        <v>ERRO Preço Coluna (C) Faixa 1</v>
      </c>
      <c r="N147" s="40" t="str">
        <f t="shared" si="45"/>
        <v>ERRO Preço Coluna (D) Faixa 1</v>
      </c>
      <c r="O147" s="33"/>
      <c r="P147" s="31" t="str">
        <f>IF(F147&lt;&gt;"",IF(I147=TRUE,"Preços OK na Faixa 5","ERRO Preços na Faixa 5"),"Lançar Preços na Faixa 5")</f>
        <v>ERRO Preços na Faixa 5</v>
      </c>
    </row>
    <row r="148" spans="1:16" ht="25.5">
      <c r="A148" s="11">
        <v>6</v>
      </c>
      <c r="B148" s="12" t="s">
        <v>6</v>
      </c>
      <c r="C148" s="19"/>
      <c r="D148" s="118">
        <f t="shared" si="40"/>
        <v>-1.0000000000000001E-5</v>
      </c>
      <c r="E148" s="118">
        <f t="shared" si="40"/>
        <v>-2.0000000000000002E-5</v>
      </c>
      <c r="F148" s="118">
        <f t="shared" si="40"/>
        <v>-3.0000000000000004E-5</v>
      </c>
      <c r="G148" s="10">
        <f t="shared" si="41"/>
        <v>0</v>
      </c>
      <c r="H148" s="107"/>
      <c r="I148" s="116" t="str">
        <f t="shared" si="39"/>
        <v/>
      </c>
      <c r="J148" s="4"/>
      <c r="K148" s="40" t="str">
        <f t="shared" si="42"/>
        <v>Lançar Preço Coluna (A) Faixa 1</v>
      </c>
      <c r="L148" s="40" t="str">
        <f t="shared" si="43"/>
        <v>ERRO Preço Coluna (B) Faixa 1</v>
      </c>
      <c r="M148" s="40" t="str">
        <f t="shared" si="44"/>
        <v>ERRO Preço Coluna (C) Faixa 1</v>
      </c>
      <c r="N148" s="40" t="str">
        <f t="shared" si="45"/>
        <v>ERRO Preço Coluna (D) Faixa 1</v>
      </c>
      <c r="O148" s="33"/>
      <c r="P148" s="31" t="str">
        <f>IF(F148&lt;&gt;"",IF(I148=TRUE,"Preços OK na Faixa 6","ERRO Preços na Faixa 6"),"Lançar Preços na Faixa 6")</f>
        <v>ERRO Preços na Faixa 6</v>
      </c>
    </row>
    <row r="149" spans="1:16" ht="25.5">
      <c r="A149" s="11">
        <v>7</v>
      </c>
      <c r="B149" s="12" t="s">
        <v>7</v>
      </c>
      <c r="C149" s="19"/>
      <c r="D149" s="118">
        <f t="shared" si="40"/>
        <v>-1.0000000000000001E-5</v>
      </c>
      <c r="E149" s="118">
        <f t="shared" si="40"/>
        <v>-2.0000000000000002E-5</v>
      </c>
      <c r="F149" s="118">
        <f t="shared" si="40"/>
        <v>-3.0000000000000004E-5</v>
      </c>
      <c r="G149" s="10">
        <f t="shared" si="41"/>
        <v>0</v>
      </c>
      <c r="H149" s="107"/>
      <c r="I149" s="116" t="str">
        <f t="shared" si="39"/>
        <v/>
      </c>
      <c r="J149" s="4"/>
      <c r="K149" s="40" t="str">
        <f t="shared" si="42"/>
        <v>Lançar Preço Coluna (A) Faixa 1</v>
      </c>
      <c r="L149" s="40" t="str">
        <f t="shared" si="43"/>
        <v>ERRO Preço Coluna (B) Faixa 1</v>
      </c>
      <c r="M149" s="40" t="str">
        <f t="shared" si="44"/>
        <v>ERRO Preço Coluna (C) Faixa 1</v>
      </c>
      <c r="N149" s="40" t="str">
        <f t="shared" si="45"/>
        <v>ERRO Preço Coluna (D) Faixa 1</v>
      </c>
      <c r="O149" s="33"/>
      <c r="P149" s="31" t="str">
        <f>IF(F149&lt;&gt;"",IF(I149=TRUE,"Preços OK na Faixa 7","ERRO Preços na Faixa 7"),"Lançar Preços na Faixa 7")</f>
        <v>ERRO Preços na Faixa 7</v>
      </c>
    </row>
    <row r="150" spans="1:16" ht="25.5">
      <c r="A150" s="11">
        <v>8</v>
      </c>
      <c r="B150" s="12" t="s">
        <v>8</v>
      </c>
      <c r="C150" s="19"/>
      <c r="D150" s="118">
        <f t="shared" si="40"/>
        <v>-1.0000000000000001E-5</v>
      </c>
      <c r="E150" s="118">
        <f t="shared" si="40"/>
        <v>-2.0000000000000002E-5</v>
      </c>
      <c r="F150" s="118">
        <f t="shared" si="40"/>
        <v>-3.0000000000000004E-5</v>
      </c>
      <c r="G150" s="10">
        <f t="shared" si="41"/>
        <v>0</v>
      </c>
      <c r="H150" s="107"/>
      <c r="I150" s="116" t="str">
        <f t="shared" si="39"/>
        <v/>
      </c>
      <c r="J150" s="4"/>
      <c r="K150" s="40" t="str">
        <f t="shared" si="42"/>
        <v>Lançar Preço Coluna (A) Faixa 1</v>
      </c>
      <c r="L150" s="40" t="str">
        <f t="shared" si="43"/>
        <v>ERRO Preço Coluna (B) Faixa 1</v>
      </c>
      <c r="M150" s="40" t="str">
        <f t="shared" si="44"/>
        <v>ERRO Preço Coluna (C) Faixa 1</v>
      </c>
      <c r="N150" s="40" t="str">
        <f t="shared" si="45"/>
        <v>ERRO Preço Coluna (D) Faixa 1</v>
      </c>
      <c r="O150" s="33"/>
      <c r="P150" s="31" t="str">
        <f>IF(F150&lt;&gt;"",IF(I150=TRUE,"Preços OK na Faixa 8","ERRO Preços na Faixa 8"),"Lançar Preços na Faixa 8")</f>
        <v>ERRO Preços na Faixa 8</v>
      </c>
    </row>
    <row r="151" spans="1:16" ht="25.5">
      <c r="A151" s="11">
        <v>9</v>
      </c>
      <c r="B151" s="12" t="s">
        <v>9</v>
      </c>
      <c r="C151" s="19"/>
      <c r="D151" s="118">
        <f t="shared" si="40"/>
        <v>-1.0000000000000001E-5</v>
      </c>
      <c r="E151" s="118">
        <f t="shared" si="40"/>
        <v>-2.0000000000000002E-5</v>
      </c>
      <c r="F151" s="118">
        <f t="shared" si="40"/>
        <v>-3.0000000000000004E-5</v>
      </c>
      <c r="G151" s="10">
        <f t="shared" si="41"/>
        <v>0</v>
      </c>
      <c r="H151" s="107"/>
      <c r="I151" s="116" t="str">
        <f t="shared" si="39"/>
        <v/>
      </c>
      <c r="J151" s="4"/>
      <c r="K151" s="40" t="str">
        <f t="shared" si="42"/>
        <v>Lançar Preço Coluna (A) Faixa 1</v>
      </c>
      <c r="L151" s="40" t="str">
        <f t="shared" si="43"/>
        <v>ERRO Preço Coluna (B) Faixa 1</v>
      </c>
      <c r="M151" s="40" t="str">
        <f t="shared" si="44"/>
        <v>ERRO Preço Coluna (C) Faixa 1</v>
      </c>
      <c r="N151" s="40" t="str">
        <f t="shared" si="45"/>
        <v>ERRO Preço Coluna (D) Faixa 1</v>
      </c>
      <c r="O151" s="33"/>
      <c r="P151" s="31" t="str">
        <f>IF(F151&lt;&gt;"",IF(I151=TRUE,"Preços OK na Faixa 9","ERRO Preços na Faixa 9"),"Lançar Preços na Faixa 9")</f>
        <v>ERRO Preços na Faixa 9</v>
      </c>
    </row>
    <row r="152" spans="1:16" ht="25.5">
      <c r="A152" s="11">
        <v>10</v>
      </c>
      <c r="B152" s="12" t="s">
        <v>10</v>
      </c>
      <c r="C152" s="19"/>
      <c r="D152" s="118">
        <f t="shared" si="40"/>
        <v>-1.0000000000000001E-5</v>
      </c>
      <c r="E152" s="118">
        <f t="shared" si="40"/>
        <v>-2.0000000000000002E-5</v>
      </c>
      <c r="F152" s="118">
        <f t="shared" si="40"/>
        <v>-3.0000000000000004E-5</v>
      </c>
      <c r="G152" s="10">
        <f t="shared" si="41"/>
        <v>0</v>
      </c>
      <c r="H152" s="107"/>
      <c r="I152" s="116" t="str">
        <f t="shared" si="39"/>
        <v/>
      </c>
      <c r="J152" s="4"/>
      <c r="K152" s="40" t="str">
        <f t="shared" si="42"/>
        <v>Lançar Preço Coluna (A) Faixa 1</v>
      </c>
      <c r="L152" s="40" t="str">
        <f t="shared" si="43"/>
        <v>ERRO Preço Coluna (B) Faixa 1</v>
      </c>
      <c r="M152" s="40" t="str">
        <f t="shared" si="44"/>
        <v>ERRO Preço Coluna (C) Faixa 1</v>
      </c>
      <c r="N152" s="40" t="str">
        <f t="shared" si="45"/>
        <v>ERRO Preço Coluna (D) Faixa 1</v>
      </c>
      <c r="O152" s="33"/>
      <c r="P152" s="31" t="str">
        <f>IF(F152&lt;&gt;"",IF(I152=TRUE,"Preços OK na Faixa 10","ERRO Preços na Faixa 10"),"Lançar Preços na Faixa 10")</f>
        <v>ERRO Preços na Faixa 10</v>
      </c>
    </row>
    <row r="153" spans="1:16" ht="25.5">
      <c r="A153" s="11">
        <v>11</v>
      </c>
      <c r="B153" s="12" t="s">
        <v>11</v>
      </c>
      <c r="C153" s="19"/>
      <c r="D153" s="118">
        <f t="shared" si="40"/>
        <v>-1.0000000000000001E-5</v>
      </c>
      <c r="E153" s="118">
        <f t="shared" si="40"/>
        <v>-2.0000000000000002E-5</v>
      </c>
      <c r="F153" s="118">
        <f t="shared" si="40"/>
        <v>-3.0000000000000004E-5</v>
      </c>
      <c r="G153" s="10">
        <f t="shared" si="41"/>
        <v>0</v>
      </c>
      <c r="H153" s="107"/>
      <c r="I153" s="116" t="str">
        <f t="shared" si="39"/>
        <v/>
      </c>
      <c r="J153" s="4"/>
      <c r="K153" s="40" t="str">
        <f t="shared" si="42"/>
        <v>Lançar Preço Coluna (A) Faixa 1</v>
      </c>
      <c r="L153" s="40" t="str">
        <f t="shared" si="43"/>
        <v>ERRO Preço Coluna (B) Faixa 1</v>
      </c>
      <c r="M153" s="40" t="str">
        <f t="shared" si="44"/>
        <v>ERRO Preço Coluna (C) Faixa 1</v>
      </c>
      <c r="N153" s="40" t="str">
        <f t="shared" si="45"/>
        <v>ERRO Preço Coluna (D) Faixa 1</v>
      </c>
      <c r="O153" s="33"/>
      <c r="P153" s="31" t="str">
        <f>IF(F153&lt;&gt;"",IF(I153=TRUE,"Preços OK na Faixa 11","ERRO Preços na Faixa 11"),"Lançar Preços na Faixa 11")</f>
        <v>ERRO Preços na Faixa 11</v>
      </c>
    </row>
    <row r="154" spans="1:16" ht="25.5">
      <c r="A154" s="11">
        <v>12</v>
      </c>
      <c r="B154" s="12" t="s">
        <v>12</v>
      </c>
      <c r="C154" s="19"/>
      <c r="D154" s="118">
        <f t="shared" si="40"/>
        <v>-1.0000000000000001E-5</v>
      </c>
      <c r="E154" s="118">
        <f t="shared" si="40"/>
        <v>-2.0000000000000002E-5</v>
      </c>
      <c r="F154" s="118">
        <f t="shared" si="40"/>
        <v>-3.0000000000000004E-5</v>
      </c>
      <c r="G154" s="10">
        <f t="shared" si="41"/>
        <v>0</v>
      </c>
      <c r="H154" s="107"/>
      <c r="I154" s="116" t="str">
        <f t="shared" si="39"/>
        <v/>
      </c>
      <c r="J154" s="4"/>
      <c r="K154" s="40" t="str">
        <f t="shared" si="42"/>
        <v>Lançar Preço Coluna (A) Faixa 1</v>
      </c>
      <c r="L154" s="40" t="str">
        <f t="shared" si="43"/>
        <v>ERRO Preço Coluna (B) Faixa 1</v>
      </c>
      <c r="M154" s="40" t="str">
        <f t="shared" si="44"/>
        <v>ERRO Preço Coluna (C) Faixa 1</v>
      </c>
      <c r="N154" s="40" t="str">
        <f t="shared" si="45"/>
        <v>ERRO Preço Coluna (D) Faixa 1</v>
      </c>
      <c r="O154" s="33"/>
      <c r="P154" s="36" t="str">
        <f>IF(F154&lt;&gt;"",IF(I154=TRUE,"Preços OK na Faixa 12","ERRO Preços na Faixa 12"),"Lançar Preços na Faixa 12")</f>
        <v>ERRO Preços na Faixa 12</v>
      </c>
    </row>
    <row r="155" spans="1:16" ht="26.25" thickBot="1">
      <c r="A155" s="46">
        <v>13</v>
      </c>
      <c r="B155" s="47" t="s">
        <v>13</v>
      </c>
      <c r="C155" s="48"/>
      <c r="D155" s="209">
        <f t="shared" si="40"/>
        <v>-1.0000000000000001E-5</v>
      </c>
      <c r="E155" s="209">
        <f t="shared" si="40"/>
        <v>-2.0000000000000002E-5</v>
      </c>
      <c r="F155" s="209">
        <f t="shared" si="40"/>
        <v>-3.0000000000000004E-5</v>
      </c>
      <c r="G155" s="49">
        <f t="shared" si="41"/>
        <v>0</v>
      </c>
      <c r="H155" s="107">
        <f>SUM(G143:G155)</f>
        <v>0</v>
      </c>
      <c r="I155" s="116" t="str">
        <f t="shared" si="39"/>
        <v/>
      </c>
      <c r="J155" s="4"/>
      <c r="K155" s="40" t="str">
        <f t="shared" si="42"/>
        <v>Lançar Preço Coluna (A) Faixa 1</v>
      </c>
      <c r="L155" s="40" t="str">
        <f t="shared" si="43"/>
        <v>ERRO Preço Coluna (B) Faixa 1</v>
      </c>
      <c r="M155" s="40" t="str">
        <f t="shared" si="44"/>
        <v>ERRO Preço Coluna (C) Faixa 1</v>
      </c>
      <c r="N155" s="40" t="str">
        <f t="shared" si="45"/>
        <v>ERRO Preço Coluna (D) Faixa 1</v>
      </c>
      <c r="O155" s="39"/>
      <c r="P155" s="36" t="str">
        <f>IF(F155&lt;&gt;"",IF(I155=TRUE,"Preços OK na Faixa 13","ERRO Preços na Faixa 13"),"Lançar Preços na Faixa 13")</f>
        <v>ERRO Preços na Faixa 13</v>
      </c>
    </row>
    <row r="156" spans="1:16" ht="24" customHeight="1" thickBot="1">
      <c r="H156" s="108"/>
      <c r="K156" s="35"/>
      <c r="L156" s="35"/>
      <c r="M156" s="35"/>
      <c r="N156" s="35"/>
      <c r="O156" s="35"/>
      <c r="P156" s="42"/>
    </row>
    <row r="157" spans="1:16" s="63" customFormat="1" ht="30.75" customHeight="1" thickBot="1">
      <c r="A157" s="120" t="s">
        <v>138</v>
      </c>
      <c r="B157" s="121"/>
      <c r="C157" s="121"/>
      <c r="D157" s="121"/>
      <c r="E157" s="122"/>
      <c r="F157" s="122"/>
      <c r="G157" s="123"/>
      <c r="H157" s="104"/>
      <c r="I157" s="117"/>
      <c r="J157" s="60"/>
      <c r="K157" s="145" t="s">
        <v>50</v>
      </c>
      <c r="L157" s="145"/>
      <c r="M157" s="145"/>
      <c r="N157" s="145"/>
      <c r="O157" s="61"/>
      <c r="P157" s="147" t="s">
        <v>51</v>
      </c>
    </row>
    <row r="158" spans="1:16" ht="39.75" customHeight="1" thickBot="1">
      <c r="A158" s="124" t="s">
        <v>197</v>
      </c>
      <c r="B158" s="125"/>
      <c r="C158" s="125"/>
      <c r="D158" s="125"/>
      <c r="E158" s="125"/>
      <c r="F158" s="125"/>
      <c r="G158" s="126"/>
      <c r="H158" s="105"/>
      <c r="J158" s="4"/>
      <c r="K158" s="145"/>
      <c r="L158" s="145"/>
      <c r="M158" s="145"/>
      <c r="N158" s="145"/>
      <c r="O158" s="18"/>
      <c r="P158" s="147"/>
    </row>
    <row r="159" spans="1:16" ht="13.5" customHeight="1" thickBot="1">
      <c r="A159" s="127" t="s">
        <v>37</v>
      </c>
      <c r="B159" s="127" t="s">
        <v>36</v>
      </c>
      <c r="C159" s="130" t="s">
        <v>45</v>
      </c>
      <c r="D159" s="131"/>
      <c r="E159" s="131"/>
      <c r="F159" s="132"/>
      <c r="G159" s="133" t="s">
        <v>231</v>
      </c>
      <c r="H159" s="106"/>
      <c r="J159" s="4"/>
      <c r="K159" s="145"/>
      <c r="L159" s="145"/>
      <c r="M159" s="145"/>
      <c r="N159" s="145"/>
      <c r="O159" s="18"/>
      <c r="P159" s="147"/>
    </row>
    <row r="160" spans="1:16" ht="13.5" customHeight="1" thickBot="1">
      <c r="A160" s="128"/>
      <c r="B160" s="128"/>
      <c r="C160" s="136" t="s">
        <v>41</v>
      </c>
      <c r="D160" s="82" t="s">
        <v>42</v>
      </c>
      <c r="E160" s="82" t="s">
        <v>43</v>
      </c>
      <c r="F160" s="82" t="s">
        <v>44</v>
      </c>
      <c r="G160" s="134"/>
      <c r="H160" s="106"/>
      <c r="J160" s="4"/>
      <c r="K160" s="145"/>
      <c r="L160" s="145"/>
      <c r="M160" s="145"/>
      <c r="N160" s="145"/>
      <c r="O160" s="18"/>
      <c r="P160" s="147"/>
    </row>
    <row r="161" spans="1:16" ht="39" customHeight="1" thickBot="1">
      <c r="A161" s="129"/>
      <c r="B161" s="129"/>
      <c r="C161" s="138"/>
      <c r="D161" s="83" t="s">
        <v>47</v>
      </c>
      <c r="E161" s="83" t="s">
        <v>48</v>
      </c>
      <c r="F161" s="83" t="s">
        <v>49</v>
      </c>
      <c r="G161" s="135"/>
      <c r="H161" s="106"/>
      <c r="J161" s="4"/>
      <c r="K161" s="146"/>
      <c r="L161" s="146"/>
      <c r="M161" s="146"/>
      <c r="N161" s="146"/>
      <c r="O161" s="32"/>
      <c r="P161" s="148"/>
    </row>
    <row r="162" spans="1:16" ht="25.5">
      <c r="A162" s="8">
        <v>1</v>
      </c>
      <c r="B162" s="9" t="s">
        <v>1</v>
      </c>
      <c r="C162" s="19"/>
      <c r="D162" s="118">
        <f>C162-0.00001</f>
        <v>-1.0000000000000001E-5</v>
      </c>
      <c r="E162" s="118">
        <f t="shared" ref="E162:F162" si="46">D162-0.00001</f>
        <v>-2.0000000000000002E-5</v>
      </c>
      <c r="F162" s="118">
        <f t="shared" si="46"/>
        <v>-3.0000000000000004E-5</v>
      </c>
      <c r="G162" s="10">
        <f>C162</f>
        <v>0</v>
      </c>
      <c r="H162" s="107"/>
      <c r="I162" s="116" t="str">
        <f t="shared" ref="I162:I174" si="47">IF(C162&lt;&gt;0,AND(D162&lt;C162,E162&lt;D162,F162&lt;E162),"")</f>
        <v/>
      </c>
      <c r="J162" s="4"/>
      <c r="K162" s="40" t="str">
        <f>IF(C162&lt;&gt;0,IF(AND(C162&lt;C143),"Preço Ok Coluna (A) Faixa 1","ERRO Preço Coluna (A) Faixa 1"),"Lançar Preço Coluna (A) Faixa 1")</f>
        <v>Lançar Preço Coluna (A) Faixa 1</v>
      </c>
      <c r="L162" s="40" t="str">
        <f>IF(D162&lt;&gt;0,IF(AND(D162&lt;D143),"Preço Ok Coluna (B) Faixa 1","ERRO Preço Coluna (B) Faixa 1"),"Lançar Preço Coluna (B) Faixa 1")</f>
        <v>ERRO Preço Coluna (B) Faixa 1</v>
      </c>
      <c r="M162" s="40" t="str">
        <f>IF(E162&lt;&gt;0,IF(AND(E162&lt;E143),"Preço Ok Coluna (C) Faixa 1","ERRO Preço Coluna (C) Faixa 1"),"Lançar Preço Coluna (C) Faixa 1")</f>
        <v>ERRO Preço Coluna (C) Faixa 1</v>
      </c>
      <c r="N162" s="40" t="str">
        <f>IF(F162&lt;&gt;0,IF(AND(F162&lt;F143),"Preço Ok Coluna (D) Faixa 1","ERRO Preço Coluna (D) Faixa 1"),"Lançar Preço Coluna (D) Faixa 1")</f>
        <v>ERRO Preço Coluna (D) Faixa 1</v>
      </c>
      <c r="O162" s="40"/>
      <c r="P162" s="31" t="str">
        <f>IF(F162&lt;&gt;"",IF(I162=TRUE,"Preços OK na Faixa 1","ERRO Preços na Faixa 1"),"Lançar Preços na Faixa 1")</f>
        <v>ERRO Preços na Faixa 1</v>
      </c>
    </row>
    <row r="163" spans="1:16" ht="25.5">
      <c r="A163" s="94">
        <v>2</v>
      </c>
      <c r="B163" s="95" t="s">
        <v>2</v>
      </c>
      <c r="C163" s="19"/>
      <c r="D163" s="118">
        <f t="shared" ref="D163:F174" si="48">C163-0.00001</f>
        <v>-1.0000000000000001E-5</v>
      </c>
      <c r="E163" s="118">
        <f t="shared" si="48"/>
        <v>-2.0000000000000002E-5</v>
      </c>
      <c r="F163" s="118">
        <f t="shared" si="48"/>
        <v>-3.0000000000000004E-5</v>
      </c>
      <c r="G163" s="10">
        <f t="shared" ref="G163:G174" si="49">C163</f>
        <v>0</v>
      </c>
      <c r="H163" s="107"/>
      <c r="I163" s="116" t="str">
        <f t="shared" si="47"/>
        <v/>
      </c>
      <c r="J163" s="4"/>
      <c r="K163" s="40" t="str">
        <f>IF(C163&lt;&gt;0,IF(AND(C163&lt;C144),"Preço Ok Coluna (A) Faixa 1","ERRO Preço Coluna (A) Faixa 1"),"Lançar Preço Coluna (A) Faixa 1")</f>
        <v>Lançar Preço Coluna (A) Faixa 1</v>
      </c>
      <c r="L163" s="40" t="str">
        <f>IF(D163&lt;&gt;0,IF(AND(D163&lt;D144),"Preço Ok Coluna (B) Faixa 1","ERRO Preço Coluna (B) Faixa 1"),"Lançar Preço Coluna (B) Faixa 1")</f>
        <v>ERRO Preço Coluna (B) Faixa 1</v>
      </c>
      <c r="M163" s="40" t="str">
        <f>IF(E163&lt;&gt;0,IF(AND(E163&lt;E144),"Preço Ok Coluna (C) Faixa 1","ERRO Preço Coluna (C) Faixa 1"),"Lançar Preço Coluna (C) Faixa 1")</f>
        <v>ERRO Preço Coluna (C) Faixa 1</v>
      </c>
      <c r="N163" s="40" t="str">
        <f>IF(F163&lt;&gt;0,IF(AND(F163&lt;F144),"Preço Ok Coluna (D) Faixa 1","ERRO Preço Coluna (D) Faixa 1"),"Lançar Preço Coluna (D) Faixa 1")</f>
        <v>ERRO Preço Coluna (D) Faixa 1</v>
      </c>
      <c r="O163" s="33"/>
      <c r="P163" s="31" t="str">
        <f>IF(F163&lt;&gt;"",IF(I163=TRUE,"Preços OK na Faixa 2","ERRO Preços na Faixa 2"),"Lançar Preços na Faixa 2")</f>
        <v>ERRO Preços na Faixa 2</v>
      </c>
    </row>
    <row r="164" spans="1:16" ht="25.5">
      <c r="A164" s="11">
        <v>3</v>
      </c>
      <c r="B164" s="12" t="s">
        <v>3</v>
      </c>
      <c r="C164" s="19"/>
      <c r="D164" s="118">
        <f t="shared" si="48"/>
        <v>-1.0000000000000001E-5</v>
      </c>
      <c r="E164" s="118">
        <f t="shared" si="48"/>
        <v>-2.0000000000000002E-5</v>
      </c>
      <c r="F164" s="118">
        <f t="shared" si="48"/>
        <v>-3.0000000000000004E-5</v>
      </c>
      <c r="G164" s="10">
        <f t="shared" si="49"/>
        <v>0</v>
      </c>
      <c r="H164" s="107"/>
      <c r="I164" s="116" t="str">
        <f t="shared" si="47"/>
        <v/>
      </c>
      <c r="J164" s="4"/>
      <c r="K164" s="40" t="str">
        <f t="shared" ref="K164:K174" si="50">IF(C164&lt;&gt;0,IF(AND(C164&lt;C145),"Preço Ok Coluna (A) Faixa 1","ERRO Preço Coluna (A) Faixa 1"),"Lançar Preço Coluna (A) Faixa 1")</f>
        <v>Lançar Preço Coluna (A) Faixa 1</v>
      </c>
      <c r="L164" s="40" t="str">
        <f t="shared" ref="L164:L174" si="51">IF(D164&lt;&gt;0,IF(AND(D164&lt;D145),"Preço Ok Coluna (B) Faixa 1","ERRO Preço Coluna (B) Faixa 1"),"Lançar Preço Coluna (B) Faixa 1")</f>
        <v>ERRO Preço Coluna (B) Faixa 1</v>
      </c>
      <c r="M164" s="40" t="str">
        <f t="shared" ref="M164:M174" si="52">IF(E164&lt;&gt;0,IF(AND(E164&lt;E145),"Preço Ok Coluna (C) Faixa 1","ERRO Preço Coluna (C) Faixa 1"),"Lançar Preço Coluna (C) Faixa 1")</f>
        <v>ERRO Preço Coluna (C) Faixa 1</v>
      </c>
      <c r="N164" s="40" t="str">
        <f t="shared" ref="N164:N174" si="53">IF(F164&lt;&gt;0,IF(AND(F164&lt;F145),"Preço Ok Coluna (D) Faixa 1","ERRO Preço Coluna (D) Faixa 1"),"Lançar Preço Coluna (D) Faixa 1")</f>
        <v>ERRO Preço Coluna (D) Faixa 1</v>
      </c>
      <c r="O164" s="33"/>
      <c r="P164" s="31" t="str">
        <f>IF(F164&lt;&gt;"",IF(I164=TRUE,"Preços OK na Faixa 3","ERRO Preços na Faixa 3"),"Lançar Preços na Faixa 3")</f>
        <v>ERRO Preços na Faixa 3</v>
      </c>
    </row>
    <row r="165" spans="1:16" ht="25.5">
      <c r="A165" s="11">
        <v>4</v>
      </c>
      <c r="B165" s="12" t="s">
        <v>4</v>
      </c>
      <c r="C165" s="19"/>
      <c r="D165" s="118">
        <f t="shared" si="48"/>
        <v>-1.0000000000000001E-5</v>
      </c>
      <c r="E165" s="118">
        <f t="shared" si="48"/>
        <v>-2.0000000000000002E-5</v>
      </c>
      <c r="F165" s="118">
        <f t="shared" si="48"/>
        <v>-3.0000000000000004E-5</v>
      </c>
      <c r="G165" s="10">
        <f t="shared" si="49"/>
        <v>0</v>
      </c>
      <c r="H165" s="107"/>
      <c r="I165" s="116" t="str">
        <f t="shared" si="47"/>
        <v/>
      </c>
      <c r="J165" s="4"/>
      <c r="K165" s="40" t="str">
        <f t="shared" si="50"/>
        <v>Lançar Preço Coluna (A) Faixa 1</v>
      </c>
      <c r="L165" s="40" t="str">
        <f t="shared" si="51"/>
        <v>ERRO Preço Coluna (B) Faixa 1</v>
      </c>
      <c r="M165" s="40" t="str">
        <f t="shared" si="52"/>
        <v>ERRO Preço Coluna (C) Faixa 1</v>
      </c>
      <c r="N165" s="40" t="str">
        <f t="shared" si="53"/>
        <v>ERRO Preço Coluna (D) Faixa 1</v>
      </c>
      <c r="O165" s="33"/>
      <c r="P165" s="31" t="str">
        <f>IF(F165&lt;&gt;"",IF(I165=TRUE,"Preços OK na Faixa 4","ERRO Preços na Faixa 4"),"Lançar Preços na Faixa 4")</f>
        <v>ERRO Preços na Faixa 4</v>
      </c>
    </row>
    <row r="166" spans="1:16" ht="25.5">
      <c r="A166" s="14">
        <v>5</v>
      </c>
      <c r="B166" s="15" t="s">
        <v>5</v>
      </c>
      <c r="C166" s="19"/>
      <c r="D166" s="118">
        <f t="shared" si="48"/>
        <v>-1.0000000000000001E-5</v>
      </c>
      <c r="E166" s="118">
        <f t="shared" si="48"/>
        <v>-2.0000000000000002E-5</v>
      </c>
      <c r="F166" s="118">
        <f t="shared" si="48"/>
        <v>-3.0000000000000004E-5</v>
      </c>
      <c r="G166" s="10">
        <f t="shared" si="49"/>
        <v>0</v>
      </c>
      <c r="H166" s="107"/>
      <c r="I166" s="116" t="str">
        <f t="shared" si="47"/>
        <v/>
      </c>
      <c r="J166" s="18"/>
      <c r="K166" s="40" t="str">
        <f t="shared" si="50"/>
        <v>Lançar Preço Coluna (A) Faixa 1</v>
      </c>
      <c r="L166" s="40" t="str">
        <f t="shared" si="51"/>
        <v>ERRO Preço Coluna (B) Faixa 1</v>
      </c>
      <c r="M166" s="40" t="str">
        <f t="shared" si="52"/>
        <v>ERRO Preço Coluna (C) Faixa 1</v>
      </c>
      <c r="N166" s="40" t="str">
        <f t="shared" si="53"/>
        <v>ERRO Preço Coluna (D) Faixa 1</v>
      </c>
      <c r="O166" s="33"/>
      <c r="P166" s="31" t="str">
        <f>IF(F166&lt;&gt;"",IF(I166=TRUE,"Preços OK na Faixa 5","ERRO Preços na Faixa 5"),"Lançar Preços na Faixa 5")</f>
        <v>ERRO Preços na Faixa 5</v>
      </c>
    </row>
    <row r="167" spans="1:16" ht="25.5">
      <c r="A167" s="11">
        <v>6</v>
      </c>
      <c r="B167" s="12" t="s">
        <v>6</v>
      </c>
      <c r="C167" s="19"/>
      <c r="D167" s="118">
        <f t="shared" si="48"/>
        <v>-1.0000000000000001E-5</v>
      </c>
      <c r="E167" s="118">
        <f t="shared" si="48"/>
        <v>-2.0000000000000002E-5</v>
      </c>
      <c r="F167" s="118">
        <f t="shared" si="48"/>
        <v>-3.0000000000000004E-5</v>
      </c>
      <c r="G167" s="10">
        <f t="shared" si="49"/>
        <v>0</v>
      </c>
      <c r="H167" s="107"/>
      <c r="I167" s="116" t="str">
        <f t="shared" si="47"/>
        <v/>
      </c>
      <c r="J167" s="4"/>
      <c r="K167" s="40" t="str">
        <f t="shared" si="50"/>
        <v>Lançar Preço Coluna (A) Faixa 1</v>
      </c>
      <c r="L167" s="40" t="str">
        <f t="shared" si="51"/>
        <v>ERRO Preço Coluna (B) Faixa 1</v>
      </c>
      <c r="M167" s="40" t="str">
        <f t="shared" si="52"/>
        <v>ERRO Preço Coluna (C) Faixa 1</v>
      </c>
      <c r="N167" s="40" t="str">
        <f t="shared" si="53"/>
        <v>ERRO Preço Coluna (D) Faixa 1</v>
      </c>
      <c r="O167" s="33"/>
      <c r="P167" s="31" t="str">
        <f>IF(F167&lt;&gt;"",IF(I167=TRUE,"Preços OK na Faixa 6","ERRO Preços na Faixa 6"),"Lançar Preços na Faixa 6")</f>
        <v>ERRO Preços na Faixa 6</v>
      </c>
    </row>
    <row r="168" spans="1:16" ht="25.5">
      <c r="A168" s="11">
        <v>7</v>
      </c>
      <c r="B168" s="12" t="s">
        <v>7</v>
      </c>
      <c r="C168" s="19"/>
      <c r="D168" s="118">
        <f t="shared" si="48"/>
        <v>-1.0000000000000001E-5</v>
      </c>
      <c r="E168" s="118">
        <f t="shared" si="48"/>
        <v>-2.0000000000000002E-5</v>
      </c>
      <c r="F168" s="118">
        <f t="shared" si="48"/>
        <v>-3.0000000000000004E-5</v>
      </c>
      <c r="G168" s="10">
        <f t="shared" si="49"/>
        <v>0</v>
      </c>
      <c r="H168" s="107"/>
      <c r="I168" s="116" t="str">
        <f t="shared" si="47"/>
        <v/>
      </c>
      <c r="J168" s="4"/>
      <c r="K168" s="40" t="str">
        <f t="shared" si="50"/>
        <v>Lançar Preço Coluna (A) Faixa 1</v>
      </c>
      <c r="L168" s="40" t="str">
        <f t="shared" si="51"/>
        <v>ERRO Preço Coluna (B) Faixa 1</v>
      </c>
      <c r="M168" s="40" t="str">
        <f t="shared" si="52"/>
        <v>ERRO Preço Coluna (C) Faixa 1</v>
      </c>
      <c r="N168" s="40" t="str">
        <f t="shared" si="53"/>
        <v>ERRO Preço Coluna (D) Faixa 1</v>
      </c>
      <c r="O168" s="33"/>
      <c r="P168" s="31" t="str">
        <f>IF(F168&lt;&gt;"",IF(I168=TRUE,"Preços OK na Faixa 7","ERRO Preços na Faixa 7"),"Lançar Preços na Faixa 7")</f>
        <v>ERRO Preços na Faixa 7</v>
      </c>
    </row>
    <row r="169" spans="1:16" ht="25.5">
      <c r="A169" s="11">
        <v>8</v>
      </c>
      <c r="B169" s="12" t="s">
        <v>8</v>
      </c>
      <c r="C169" s="19"/>
      <c r="D169" s="118">
        <f t="shared" si="48"/>
        <v>-1.0000000000000001E-5</v>
      </c>
      <c r="E169" s="118">
        <f t="shared" si="48"/>
        <v>-2.0000000000000002E-5</v>
      </c>
      <c r="F169" s="118">
        <f t="shared" si="48"/>
        <v>-3.0000000000000004E-5</v>
      </c>
      <c r="G169" s="10">
        <f t="shared" si="49"/>
        <v>0</v>
      </c>
      <c r="H169" s="107"/>
      <c r="I169" s="116" t="str">
        <f t="shared" si="47"/>
        <v/>
      </c>
      <c r="J169" s="4"/>
      <c r="K169" s="40" t="str">
        <f t="shared" si="50"/>
        <v>Lançar Preço Coluna (A) Faixa 1</v>
      </c>
      <c r="L169" s="40" t="str">
        <f t="shared" si="51"/>
        <v>ERRO Preço Coluna (B) Faixa 1</v>
      </c>
      <c r="M169" s="40" t="str">
        <f t="shared" si="52"/>
        <v>ERRO Preço Coluna (C) Faixa 1</v>
      </c>
      <c r="N169" s="40" t="str">
        <f t="shared" si="53"/>
        <v>ERRO Preço Coluna (D) Faixa 1</v>
      </c>
      <c r="O169" s="33"/>
      <c r="P169" s="31" t="str">
        <f>IF(F169&lt;&gt;"",IF(I169=TRUE,"Preços OK na Faixa 8","ERRO Preços na Faixa 8"),"Lançar Preços na Faixa 8")</f>
        <v>ERRO Preços na Faixa 8</v>
      </c>
    </row>
    <row r="170" spans="1:16" ht="25.5">
      <c r="A170" s="11">
        <v>9</v>
      </c>
      <c r="B170" s="12" t="s">
        <v>9</v>
      </c>
      <c r="C170" s="19"/>
      <c r="D170" s="118">
        <f t="shared" si="48"/>
        <v>-1.0000000000000001E-5</v>
      </c>
      <c r="E170" s="118">
        <f t="shared" si="48"/>
        <v>-2.0000000000000002E-5</v>
      </c>
      <c r="F170" s="118">
        <f t="shared" si="48"/>
        <v>-3.0000000000000004E-5</v>
      </c>
      <c r="G170" s="10">
        <f t="shared" si="49"/>
        <v>0</v>
      </c>
      <c r="H170" s="107"/>
      <c r="I170" s="116" t="str">
        <f t="shared" si="47"/>
        <v/>
      </c>
      <c r="J170" s="4"/>
      <c r="K170" s="40" t="str">
        <f t="shared" si="50"/>
        <v>Lançar Preço Coluna (A) Faixa 1</v>
      </c>
      <c r="L170" s="40" t="str">
        <f t="shared" si="51"/>
        <v>ERRO Preço Coluna (B) Faixa 1</v>
      </c>
      <c r="M170" s="40" t="str">
        <f t="shared" si="52"/>
        <v>ERRO Preço Coluna (C) Faixa 1</v>
      </c>
      <c r="N170" s="40" t="str">
        <f t="shared" si="53"/>
        <v>ERRO Preço Coluna (D) Faixa 1</v>
      </c>
      <c r="O170" s="33"/>
      <c r="P170" s="31" t="str">
        <f>IF(F170&lt;&gt;"",IF(I170=TRUE,"Preços OK na Faixa 9","ERRO Preços na Faixa 9"),"Lançar Preços na Faixa 9")</f>
        <v>ERRO Preços na Faixa 9</v>
      </c>
    </row>
    <row r="171" spans="1:16" ht="25.5">
      <c r="A171" s="11">
        <v>10</v>
      </c>
      <c r="B171" s="12" t="s">
        <v>10</v>
      </c>
      <c r="C171" s="19"/>
      <c r="D171" s="118">
        <f t="shared" si="48"/>
        <v>-1.0000000000000001E-5</v>
      </c>
      <c r="E171" s="118">
        <f t="shared" si="48"/>
        <v>-2.0000000000000002E-5</v>
      </c>
      <c r="F171" s="118">
        <f t="shared" si="48"/>
        <v>-3.0000000000000004E-5</v>
      </c>
      <c r="G171" s="10">
        <f t="shared" si="49"/>
        <v>0</v>
      </c>
      <c r="H171" s="107"/>
      <c r="I171" s="116" t="str">
        <f t="shared" si="47"/>
        <v/>
      </c>
      <c r="J171" s="4"/>
      <c r="K171" s="40" t="str">
        <f t="shared" si="50"/>
        <v>Lançar Preço Coluna (A) Faixa 1</v>
      </c>
      <c r="L171" s="40" t="str">
        <f t="shared" si="51"/>
        <v>ERRO Preço Coluna (B) Faixa 1</v>
      </c>
      <c r="M171" s="40" t="str">
        <f t="shared" si="52"/>
        <v>ERRO Preço Coluna (C) Faixa 1</v>
      </c>
      <c r="N171" s="40" t="str">
        <f t="shared" si="53"/>
        <v>ERRO Preço Coluna (D) Faixa 1</v>
      </c>
      <c r="O171" s="33"/>
      <c r="P171" s="31" t="str">
        <f>IF(F171&lt;&gt;"",IF(I171=TRUE,"Preços OK na Faixa 10","ERRO Preços na Faixa 10"),"Lançar Preços na Faixa 10")</f>
        <v>ERRO Preços na Faixa 10</v>
      </c>
    </row>
    <row r="172" spans="1:16" ht="25.5">
      <c r="A172" s="11">
        <v>11</v>
      </c>
      <c r="B172" s="12" t="s">
        <v>11</v>
      </c>
      <c r="C172" s="19"/>
      <c r="D172" s="118">
        <f t="shared" si="48"/>
        <v>-1.0000000000000001E-5</v>
      </c>
      <c r="E172" s="118">
        <f t="shared" si="48"/>
        <v>-2.0000000000000002E-5</v>
      </c>
      <c r="F172" s="118">
        <f t="shared" si="48"/>
        <v>-3.0000000000000004E-5</v>
      </c>
      <c r="G172" s="10">
        <f t="shared" si="49"/>
        <v>0</v>
      </c>
      <c r="H172" s="107"/>
      <c r="I172" s="116" t="str">
        <f t="shared" si="47"/>
        <v/>
      </c>
      <c r="J172" s="4"/>
      <c r="K172" s="40" t="str">
        <f t="shared" si="50"/>
        <v>Lançar Preço Coluna (A) Faixa 1</v>
      </c>
      <c r="L172" s="40" t="str">
        <f t="shared" si="51"/>
        <v>ERRO Preço Coluna (B) Faixa 1</v>
      </c>
      <c r="M172" s="40" t="str">
        <f t="shared" si="52"/>
        <v>ERRO Preço Coluna (C) Faixa 1</v>
      </c>
      <c r="N172" s="40" t="str">
        <f t="shared" si="53"/>
        <v>ERRO Preço Coluna (D) Faixa 1</v>
      </c>
      <c r="O172" s="33"/>
      <c r="P172" s="31" t="str">
        <f>IF(F172&lt;&gt;"",IF(I172=TRUE,"Preços OK na Faixa 11","ERRO Preços na Faixa 11"),"Lançar Preços na Faixa 11")</f>
        <v>ERRO Preços na Faixa 11</v>
      </c>
    </row>
    <row r="173" spans="1:16" ht="25.5">
      <c r="A173" s="11">
        <v>12</v>
      </c>
      <c r="B173" s="12" t="s">
        <v>12</v>
      </c>
      <c r="C173" s="19"/>
      <c r="D173" s="118">
        <f t="shared" si="48"/>
        <v>-1.0000000000000001E-5</v>
      </c>
      <c r="E173" s="118">
        <f t="shared" si="48"/>
        <v>-2.0000000000000002E-5</v>
      </c>
      <c r="F173" s="118">
        <f t="shared" si="48"/>
        <v>-3.0000000000000004E-5</v>
      </c>
      <c r="G173" s="10">
        <f t="shared" si="49"/>
        <v>0</v>
      </c>
      <c r="H173" s="107"/>
      <c r="I173" s="116" t="str">
        <f t="shared" si="47"/>
        <v/>
      </c>
      <c r="J173" s="4"/>
      <c r="K173" s="40" t="str">
        <f t="shared" si="50"/>
        <v>Lançar Preço Coluna (A) Faixa 1</v>
      </c>
      <c r="L173" s="40" t="str">
        <f t="shared" si="51"/>
        <v>ERRO Preço Coluna (B) Faixa 1</v>
      </c>
      <c r="M173" s="40" t="str">
        <f t="shared" si="52"/>
        <v>ERRO Preço Coluna (C) Faixa 1</v>
      </c>
      <c r="N173" s="40" t="str">
        <f t="shared" si="53"/>
        <v>ERRO Preço Coluna (D) Faixa 1</v>
      </c>
      <c r="O173" s="33"/>
      <c r="P173" s="36" t="str">
        <f>IF(F173&lt;&gt;"",IF(I173=TRUE,"Preços OK na Faixa 12","ERRO Preços na Faixa 12"),"Lançar Preços na Faixa 12")</f>
        <v>ERRO Preços na Faixa 12</v>
      </c>
    </row>
    <row r="174" spans="1:16" ht="26.25" thickBot="1">
      <c r="A174" s="46">
        <v>13</v>
      </c>
      <c r="B174" s="47" t="s">
        <v>13</v>
      </c>
      <c r="C174" s="48"/>
      <c r="D174" s="209">
        <f t="shared" si="48"/>
        <v>-1.0000000000000001E-5</v>
      </c>
      <c r="E174" s="209">
        <f t="shared" si="48"/>
        <v>-2.0000000000000002E-5</v>
      </c>
      <c r="F174" s="209">
        <f t="shared" si="48"/>
        <v>-3.0000000000000004E-5</v>
      </c>
      <c r="G174" s="49">
        <f t="shared" si="49"/>
        <v>0</v>
      </c>
      <c r="H174" s="107">
        <f>SUM(G162:G174)</f>
        <v>0</v>
      </c>
      <c r="I174" s="116" t="str">
        <f t="shared" si="47"/>
        <v/>
      </c>
      <c r="J174" s="4"/>
      <c r="K174" s="40" t="str">
        <f t="shared" si="50"/>
        <v>Lançar Preço Coluna (A) Faixa 1</v>
      </c>
      <c r="L174" s="40" t="str">
        <f t="shared" si="51"/>
        <v>ERRO Preço Coluna (B) Faixa 1</v>
      </c>
      <c r="M174" s="40" t="str">
        <f t="shared" si="52"/>
        <v>ERRO Preço Coluna (C) Faixa 1</v>
      </c>
      <c r="N174" s="40" t="str">
        <f t="shared" si="53"/>
        <v>ERRO Preço Coluna (D) Faixa 1</v>
      </c>
      <c r="O174" s="39"/>
      <c r="P174" s="36" t="str">
        <f>IF(F174&lt;&gt;"",IF(I174=TRUE,"Preços OK na Faixa 13","ERRO Preços na Faixa 13"),"Lançar Preços na Faixa 13")</f>
        <v>ERRO Preços na Faixa 13</v>
      </c>
    </row>
    <row r="176" spans="1:16" ht="30" customHeight="1">
      <c r="A176" s="200" t="s">
        <v>240</v>
      </c>
      <c r="B176" s="201"/>
      <c r="C176" s="201"/>
      <c r="D176" s="201"/>
      <c r="E176" s="201"/>
      <c r="F176" s="202"/>
      <c r="G176" s="112">
        <f>SUM(H10:H174)</f>
        <v>0</v>
      </c>
      <c r="H176" s="76"/>
      <c r="J176" s="4"/>
      <c r="K176" s="17"/>
    </row>
  </sheetData>
  <sheetProtection password="DD21" sheet="1" objects="1" scenarios="1"/>
  <dataConsolidate/>
  <mergeCells count="93">
    <mergeCell ref="P119:P123"/>
    <mergeCell ref="A176:F176"/>
    <mergeCell ref="C141:C142"/>
    <mergeCell ref="A157:G157"/>
    <mergeCell ref="K157:N161"/>
    <mergeCell ref="P157:P161"/>
    <mergeCell ref="A158:G158"/>
    <mergeCell ref="A159:A161"/>
    <mergeCell ref="B159:B161"/>
    <mergeCell ref="C159:F159"/>
    <mergeCell ref="G159:G161"/>
    <mergeCell ref="C160:C161"/>
    <mergeCell ref="A138:G138"/>
    <mergeCell ref="K138:N142"/>
    <mergeCell ref="P138:P142"/>
    <mergeCell ref="A139:G139"/>
    <mergeCell ref="A140:A142"/>
    <mergeCell ref="B140:B142"/>
    <mergeCell ref="C140:F140"/>
    <mergeCell ref="G140:G142"/>
    <mergeCell ref="A119:G119"/>
    <mergeCell ref="K119:N123"/>
    <mergeCell ref="A120:G120"/>
    <mergeCell ref="A121:A123"/>
    <mergeCell ref="B121:B123"/>
    <mergeCell ref="C121:F121"/>
    <mergeCell ref="G121:G123"/>
    <mergeCell ref="C122:C123"/>
    <mergeCell ref="P100:P104"/>
    <mergeCell ref="A101:G101"/>
    <mergeCell ref="A102:A104"/>
    <mergeCell ref="B102:B104"/>
    <mergeCell ref="C102:F102"/>
    <mergeCell ref="A100:G100"/>
    <mergeCell ref="K100:N104"/>
    <mergeCell ref="G102:G104"/>
    <mergeCell ref="E103:E104"/>
    <mergeCell ref="F103:F104"/>
    <mergeCell ref="P81:P85"/>
    <mergeCell ref="A82:G82"/>
    <mergeCell ref="A83:A85"/>
    <mergeCell ref="B83:B85"/>
    <mergeCell ref="C83:F83"/>
    <mergeCell ref="A81:G81"/>
    <mergeCell ref="K81:N85"/>
    <mergeCell ref="G83:G85"/>
    <mergeCell ref="E84:E85"/>
    <mergeCell ref="F84:F85"/>
    <mergeCell ref="P62:P66"/>
    <mergeCell ref="A63:G63"/>
    <mergeCell ref="A64:A66"/>
    <mergeCell ref="B64:B66"/>
    <mergeCell ref="C64:F64"/>
    <mergeCell ref="A62:G62"/>
    <mergeCell ref="K62:N66"/>
    <mergeCell ref="G64:G66"/>
    <mergeCell ref="E65:E66"/>
    <mergeCell ref="F65:F66"/>
    <mergeCell ref="P43:P47"/>
    <mergeCell ref="A44:G44"/>
    <mergeCell ref="A45:A47"/>
    <mergeCell ref="B45:B47"/>
    <mergeCell ref="C45:F45"/>
    <mergeCell ref="A43:G43"/>
    <mergeCell ref="K43:N47"/>
    <mergeCell ref="G45:G47"/>
    <mergeCell ref="E46:E47"/>
    <mergeCell ref="F46:F47"/>
    <mergeCell ref="P24:P28"/>
    <mergeCell ref="A25:G25"/>
    <mergeCell ref="A26:A28"/>
    <mergeCell ref="B26:B28"/>
    <mergeCell ref="C26:F26"/>
    <mergeCell ref="A24:G24"/>
    <mergeCell ref="K24:N28"/>
    <mergeCell ref="G26:G28"/>
    <mergeCell ref="E27:E28"/>
    <mergeCell ref="F27:F28"/>
    <mergeCell ref="A1:G1"/>
    <mergeCell ref="K1:P1"/>
    <mergeCell ref="A2:G2"/>
    <mergeCell ref="A3:G3"/>
    <mergeCell ref="A5:G5"/>
    <mergeCell ref="K5:N9"/>
    <mergeCell ref="P5:P9"/>
    <mergeCell ref="A6:G6"/>
    <mergeCell ref="A7:A9"/>
    <mergeCell ref="B7:B9"/>
    <mergeCell ref="C7:F7"/>
    <mergeCell ref="G7:G9"/>
    <mergeCell ref="H7:H8"/>
    <mergeCell ref="E8:E9"/>
    <mergeCell ref="F8:F9"/>
  </mergeCells>
  <conditionalFormatting sqref="P124:P136 P143:P155 P162:P174 P10:P22 P29:P41 P48:P60 P67:P79 P86:P98 P105:P117">
    <cfRule type="containsText" dxfId="2" priority="35" operator="containsText" text="ERRO">
      <formula>NOT(ISERROR(SEARCH("ERRO",P10)))</formula>
    </cfRule>
  </conditionalFormatting>
  <conditionalFormatting sqref="K124:O136 K143:O155 K162:O174 K10:O22 K29:O41 K48:O60 K67:O79 K86:O98 K105:O117">
    <cfRule type="containsText" dxfId="36" priority="34" operator="containsText" text="ERRO">
      <formula>NOT(ISERROR(SEARCH("ERRO",K10)))</formula>
    </cfRule>
  </conditionalFormatting>
  <conditionalFormatting sqref="K3:P3 K124:P137 K143:P156 K162:P174 K10:P23 K29:P42 K48:P61 K67:P80 K86:P99 K105:P117">
    <cfRule type="containsText" dxfId="1" priority="32" operator="containsText" text="ERRO">
      <formula>NOT(ISERROR(SEARCH("ERRO",K3)))</formula>
    </cfRule>
    <cfRule type="containsText" dxfId="0" priority="33" operator="containsText" text="Lançar">
      <formula>NOT(ISERROR(SEARCH("Lançar",K3)))</formula>
    </cfRule>
  </conditionalFormatting>
  <pageMargins left="0.74803149606299213" right="0.74803149606299213" top="0.98425196850393704" bottom="0.98425196850393704" header="0.51181102362204722" footer="0.51181102362204722"/>
  <pageSetup paperSize="9" scale="80" fitToHeight="0" orientation="portrait" horizontalDpi="4294967292" verticalDpi="4294967292" r:id="rId1"/>
  <headerFooter>
    <oddHeader>&amp;CAnexo IV – Planilha de Cotação de Preços&amp;RPregão nº 05/2016</oddHeader>
    <oddFooter>&amp;R&amp;9Página &amp;P/&amp;N</oddFooter>
  </headerFooter>
  <rowBreaks count="8" manualBreakCount="8">
    <brk id="22" max="6" man="1"/>
    <brk id="41" max="6" man="1"/>
    <brk id="60" max="6" man="1"/>
    <brk id="79" max="6" man="1"/>
    <brk id="98" max="6" man="1"/>
    <brk id="117" max="6" man="1"/>
    <brk id="136" max="6" man="1"/>
    <brk id="155" max="6" man="1"/>
  </rowBreaks>
  <colBreaks count="2" manualBreakCount="2">
    <brk id="1" max="1048575" man="1"/>
    <brk id="2" min="2" max="1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>
    <pageSetUpPr fitToPage="1"/>
  </sheetPr>
  <dimension ref="A1:P290"/>
  <sheetViews>
    <sheetView showGridLines="0" tabSelected="1" topLeftCell="A239" zoomScale="80" zoomScaleNormal="80" zoomScaleSheetLayoutView="80" zoomScalePageLayoutView="150" workbookViewId="0">
      <selection activeCell="E284" sqref="E284"/>
    </sheetView>
  </sheetViews>
  <sheetFormatPr defaultRowHeight="15.75"/>
  <cols>
    <col min="1" max="1" width="6" style="3" customWidth="1"/>
    <col min="2" max="2" width="13.875" style="1" bestFit="1" customWidth="1"/>
    <col min="3" max="3" width="15.25" style="3" customWidth="1"/>
    <col min="4" max="4" width="15" style="3" customWidth="1"/>
    <col min="5" max="6" width="13.75" style="3" customWidth="1"/>
    <col min="7" max="7" width="21" style="1" customWidth="1"/>
    <col min="8" max="8" width="24.5" style="3" customWidth="1"/>
    <col min="9" max="9" width="12.125" style="116" customWidth="1"/>
    <col min="10" max="10" width="5.875" style="2" customWidth="1"/>
    <col min="11" max="11" width="14.375" style="1" customWidth="1"/>
    <col min="12" max="12" width="16.625" customWidth="1"/>
    <col min="13" max="13" width="15.125" style="1" customWidth="1"/>
    <col min="14" max="14" width="16" style="1" customWidth="1"/>
    <col min="15" max="15" width="2.75" style="1" customWidth="1"/>
    <col min="16" max="16" width="15.625" style="1" customWidth="1"/>
    <col min="17" max="19" width="22.375" style="1" customWidth="1"/>
    <col min="20" max="20" width="9" style="1" customWidth="1"/>
    <col min="21" max="16384" width="9" style="1"/>
  </cols>
  <sheetData>
    <row r="1" spans="1:16" s="45" customFormat="1" ht="126" customHeight="1">
      <c r="A1" s="149" t="s">
        <v>90</v>
      </c>
      <c r="B1" s="149"/>
      <c r="C1" s="149"/>
      <c r="D1" s="149"/>
      <c r="E1" s="149"/>
      <c r="F1" s="149"/>
      <c r="G1" s="149"/>
      <c r="H1" s="72" t="s">
        <v>245</v>
      </c>
      <c r="I1" s="115"/>
      <c r="J1" s="67"/>
      <c r="K1" s="188" t="s">
        <v>126</v>
      </c>
      <c r="L1" s="188"/>
      <c r="M1" s="188"/>
      <c r="N1" s="188"/>
      <c r="O1" s="188"/>
      <c r="P1" s="188"/>
    </row>
    <row r="2" spans="1:16" ht="28.5" customHeight="1" thickBot="1">
      <c r="A2" s="189" t="s">
        <v>38</v>
      </c>
      <c r="B2" s="189"/>
      <c r="C2" s="189"/>
      <c r="D2" s="189"/>
      <c r="E2" s="189"/>
      <c r="F2" s="189"/>
      <c r="G2" s="189"/>
      <c r="H2" s="73"/>
    </row>
    <row r="3" spans="1:16" ht="30" customHeight="1" thickBot="1">
      <c r="A3" s="206" t="s">
        <v>244</v>
      </c>
      <c r="B3" s="207"/>
      <c r="C3" s="207"/>
      <c r="D3" s="207"/>
      <c r="E3" s="207"/>
      <c r="F3" s="207"/>
      <c r="G3" s="208"/>
      <c r="H3" s="56"/>
      <c r="J3" s="4"/>
      <c r="K3" s="35"/>
      <c r="L3" s="35"/>
      <c r="M3" s="35"/>
      <c r="N3" s="35"/>
      <c r="O3" s="35"/>
      <c r="P3" s="42"/>
    </row>
    <row r="4" spans="1:16" ht="30" customHeight="1" thickBot="1">
      <c r="A4" s="32"/>
      <c r="B4" s="32"/>
      <c r="C4" s="32"/>
      <c r="D4" s="32"/>
      <c r="E4" s="32"/>
      <c r="F4" s="32"/>
      <c r="G4" s="103"/>
      <c r="H4" s="76"/>
      <c r="J4" s="18"/>
      <c r="K4" s="17"/>
      <c r="L4" s="102"/>
    </row>
    <row r="5" spans="1:16" s="63" customFormat="1" ht="30.75" customHeight="1" thickBot="1">
      <c r="A5" s="120" t="s">
        <v>139</v>
      </c>
      <c r="B5" s="121"/>
      <c r="C5" s="121"/>
      <c r="D5" s="121"/>
      <c r="E5" s="122"/>
      <c r="F5" s="122"/>
      <c r="G5" s="123"/>
      <c r="H5" s="104"/>
      <c r="I5" s="117"/>
      <c r="J5" s="60"/>
      <c r="K5" s="145" t="s">
        <v>50</v>
      </c>
      <c r="L5" s="145"/>
      <c r="M5" s="145"/>
      <c r="N5" s="145"/>
      <c r="O5" s="61"/>
      <c r="P5" s="147" t="s">
        <v>51</v>
      </c>
    </row>
    <row r="6" spans="1:16" ht="64.5" customHeight="1" thickBot="1">
      <c r="A6" s="142" t="s">
        <v>254</v>
      </c>
      <c r="B6" s="143"/>
      <c r="C6" s="143"/>
      <c r="D6" s="143"/>
      <c r="E6" s="143"/>
      <c r="F6" s="143"/>
      <c r="G6" s="144"/>
      <c r="H6" s="105"/>
      <c r="J6" s="4"/>
      <c r="K6" s="145"/>
      <c r="L6" s="145"/>
      <c r="M6" s="145"/>
      <c r="N6" s="145"/>
      <c r="O6" s="18"/>
      <c r="P6" s="147"/>
    </row>
    <row r="7" spans="1:16" ht="13.5" customHeight="1" thickBot="1">
      <c r="A7" s="127" t="s">
        <v>37</v>
      </c>
      <c r="B7" s="127" t="s">
        <v>36</v>
      </c>
      <c r="C7" s="130" t="s">
        <v>45</v>
      </c>
      <c r="D7" s="131"/>
      <c r="E7" s="131"/>
      <c r="F7" s="132"/>
      <c r="G7" s="133" t="s">
        <v>89</v>
      </c>
      <c r="H7" s="106"/>
      <c r="J7" s="4"/>
      <c r="K7" s="145"/>
      <c r="L7" s="145"/>
      <c r="M7" s="145"/>
      <c r="N7" s="145"/>
      <c r="O7" s="18"/>
      <c r="P7" s="147"/>
    </row>
    <row r="8" spans="1:16" ht="13.5" customHeight="1" thickBot="1">
      <c r="A8" s="128"/>
      <c r="B8" s="128"/>
      <c r="C8" s="21" t="s">
        <v>41</v>
      </c>
      <c r="D8" s="20" t="s">
        <v>42</v>
      </c>
      <c r="E8" s="82" t="s">
        <v>43</v>
      </c>
      <c r="F8" s="82" t="s">
        <v>44</v>
      </c>
      <c r="G8" s="134"/>
      <c r="H8" s="106"/>
      <c r="J8" s="4"/>
      <c r="K8" s="145"/>
      <c r="L8" s="145"/>
      <c r="M8" s="145"/>
      <c r="N8" s="145"/>
      <c r="O8" s="18"/>
      <c r="P8" s="147"/>
    </row>
    <row r="9" spans="1:16" ht="39" customHeight="1" thickBot="1">
      <c r="A9" s="129"/>
      <c r="B9" s="129"/>
      <c r="C9" s="29" t="s">
        <v>252</v>
      </c>
      <c r="D9" s="119" t="s">
        <v>253</v>
      </c>
      <c r="E9" s="83" t="s">
        <v>48</v>
      </c>
      <c r="F9" s="83" t="s">
        <v>49</v>
      </c>
      <c r="G9" s="135"/>
      <c r="H9" s="106"/>
      <c r="J9" s="4"/>
      <c r="K9" s="146"/>
      <c r="L9" s="146"/>
      <c r="M9" s="146"/>
      <c r="N9" s="146"/>
      <c r="O9" s="32"/>
      <c r="P9" s="148"/>
    </row>
    <row r="10" spans="1:16" ht="25.5">
      <c r="A10" s="8">
        <v>1</v>
      </c>
      <c r="B10" s="9" t="s">
        <v>1</v>
      </c>
      <c r="C10" s="19"/>
      <c r="D10" s="19"/>
      <c r="E10" s="118">
        <f>D10-0.00001</f>
        <v>-1.0000000000000001E-5</v>
      </c>
      <c r="F10" s="118">
        <f>E10-0.00001</f>
        <v>-2.0000000000000002E-5</v>
      </c>
      <c r="G10" s="10">
        <f t="shared" ref="G10:G22" si="0">SUM(C10:D10)</f>
        <v>0</v>
      </c>
      <c r="H10" s="107"/>
      <c r="I10" s="116" t="str">
        <f t="shared" ref="I10:I22" si="1">IF(C10&lt;&gt;0,AND(D10&lt;C10,E10&lt;D10,F10&lt;E10),"")</f>
        <v/>
      </c>
      <c r="J10" s="4"/>
      <c r="K10" s="33" t="str">
        <f>IF(C10&lt;&gt;0,"Preço OK Coluna (A) Faixa 1","Lançar Preço Coluna (A) Faixa 1")</f>
        <v>Lançar Preço Coluna (A) Faixa 1</v>
      </c>
      <c r="L10" s="33" t="str">
        <f>IF(D10&lt;&gt;0,"Preço OK Coluna (B) Faixa 1","Lançar Preço Coluna (B) Faixa 1")</f>
        <v>Lançar Preço Coluna (B) Faixa 1</v>
      </c>
      <c r="M10" s="33" t="str">
        <f>IF(E10&lt;&gt;0,"Preço OK Coluna (C) Faixa 1","Lançar Preço Coluna (C) Faixa 1")</f>
        <v>Preço OK Coluna (C) Faixa 1</v>
      </c>
      <c r="N10" s="33" t="str">
        <f>IF(F10&lt;&gt;0,"Preço OK Coluna (D) Faixa 1","Lançar Preço Coluna (D) Faixa 1")</f>
        <v>Preço OK Coluna (D) Faixa 1</v>
      </c>
      <c r="O10" s="35"/>
      <c r="P10" s="31" t="str">
        <f>IF(F10&lt;&gt;"",IF(I10=TRUE,"Preços OK na Faixa 1","ERRO Preços na Faixa 1"),"Lançar Preços na Faixa 1")</f>
        <v>ERRO Preços na Faixa 1</v>
      </c>
    </row>
    <row r="11" spans="1:16" ht="25.5">
      <c r="A11" s="11">
        <v>2</v>
      </c>
      <c r="B11" s="12" t="s">
        <v>2</v>
      </c>
      <c r="C11" s="19"/>
      <c r="D11" s="19"/>
      <c r="E11" s="118">
        <f t="shared" ref="E11:E22" si="2">D11-0.00001</f>
        <v>-1.0000000000000001E-5</v>
      </c>
      <c r="F11" s="118">
        <f t="shared" ref="F11:F22" si="3">E11-0.00001</f>
        <v>-2.0000000000000002E-5</v>
      </c>
      <c r="G11" s="10">
        <f t="shared" si="0"/>
        <v>0</v>
      </c>
      <c r="H11" s="107"/>
      <c r="I11" s="116" t="str">
        <f t="shared" si="1"/>
        <v/>
      </c>
      <c r="J11" s="4"/>
      <c r="K11" s="33" t="str">
        <f>IF(C11&lt;&gt;0,IF(AND(C11&lt;C10),"Preço Ok Coluna (A) Faixa 2","ERRO Preço Coluna (A) Faixa 2"),"Lançar Preço Coluna (A) Faixa 2")</f>
        <v>Lançar Preço Coluna (A) Faixa 2</v>
      </c>
      <c r="L11" s="33" t="str">
        <f>IF(D11&lt;&gt;0,IF(AND(D11&lt;D10),"Preço Ok Coluna (B) Faixa 2","ERRO Preço Coluna (B) Faixa 2"),"Lançar Preço Coluna (B) Faixa 2")</f>
        <v>Lançar Preço Coluna (B) Faixa 2</v>
      </c>
      <c r="M11" s="33" t="str">
        <f>IF(E11&lt;&gt;0,IF(AND(E11&lt;E10),"Preço Ok Coluna (C) Faixa 2","ERRO Preço Coluna (C) Faixa 2"),"Lançar Preço Coluna (C) Faixa 2")</f>
        <v>ERRO Preço Coluna (C) Faixa 2</v>
      </c>
      <c r="N11" s="33" t="str">
        <f>IF(F11&lt;&gt;0,IF(AND(F11&lt;F10),"Preço Ok Coluna (D) Faixa 2","ERRO Preço Coluna (D) Faixa 2"),"Lançar Preço Coluna (D) Faixa 2")</f>
        <v>ERRO Preço Coluna (D) Faixa 2</v>
      </c>
      <c r="O11" s="33"/>
      <c r="P11" s="31" t="str">
        <f>IF(F11&lt;&gt;"",IF(I11=TRUE,"Preços OK na Faixa 2","ERRO Preços na Faixa 2"),"Lançar Preços na Faixa 2")</f>
        <v>ERRO Preços na Faixa 2</v>
      </c>
    </row>
    <row r="12" spans="1:16" ht="25.5">
      <c r="A12" s="11">
        <v>3</v>
      </c>
      <c r="B12" s="12" t="s">
        <v>3</v>
      </c>
      <c r="C12" s="19"/>
      <c r="D12" s="19"/>
      <c r="E12" s="118">
        <f t="shared" si="2"/>
        <v>-1.0000000000000001E-5</v>
      </c>
      <c r="F12" s="118">
        <f t="shared" si="3"/>
        <v>-2.0000000000000002E-5</v>
      </c>
      <c r="G12" s="10">
        <f t="shared" si="0"/>
        <v>0</v>
      </c>
      <c r="H12" s="107"/>
      <c r="I12" s="116" t="str">
        <f t="shared" si="1"/>
        <v/>
      </c>
      <c r="J12" s="4"/>
      <c r="K12" s="33" t="str">
        <f>IF(C12&lt;&gt;0,IF(AND(C12&lt;C11),"Preço Ok Coluna (A) Faixa 3","ERRO Preço Coluna (A) Faixa 3"),"Lançar Preço Coluna (A) Faixa 3")</f>
        <v>Lançar Preço Coluna (A) Faixa 3</v>
      </c>
      <c r="L12" s="33" t="str">
        <f>IF(D12&lt;&gt;0,IF(AND(D12&lt;D11),"Preço Ok Coluna (B) Faixa 3","ERRO Preço Coluna (B) Faixa 3"),"Lançar Preço Coluna (B) Faixa 3")</f>
        <v>Lançar Preço Coluna (B) Faixa 3</v>
      </c>
      <c r="M12" s="33" t="str">
        <f>IF(E12&lt;&gt;0,IF(AND(E12&lt;E11),"Preço Ok Coluna (C) Faixa 3","ERRO Preço Coluna (C) Faixa 3"),"Lançar Preço Coluna (C) Faixa3")</f>
        <v>ERRO Preço Coluna (C) Faixa 3</v>
      </c>
      <c r="N12" s="33" t="str">
        <f>IF(F12&lt;&gt;0,IF(AND(F12&lt;F11),"Preço Ok Coluna (D) Faixa 3","ERRO Preço Coluna (D) Faixa 3"),"Lançar Preço Coluna (D) Faixa 3")</f>
        <v>ERRO Preço Coluna (D) Faixa 3</v>
      </c>
      <c r="O12" s="33"/>
      <c r="P12" s="31" t="str">
        <f>IF(F12&lt;&gt;"",IF(I12=TRUE,"Preços OK na Faixa 3","ERRO Preços na Faixa 3"),"Lançar Preços na Faixa 3")</f>
        <v>ERRO Preços na Faixa 3</v>
      </c>
    </row>
    <row r="13" spans="1:16" ht="25.5">
      <c r="A13" s="94">
        <v>4</v>
      </c>
      <c r="B13" s="95" t="s">
        <v>4</v>
      </c>
      <c r="C13" s="19"/>
      <c r="D13" s="19"/>
      <c r="E13" s="118">
        <f t="shared" si="2"/>
        <v>-1.0000000000000001E-5</v>
      </c>
      <c r="F13" s="118">
        <f t="shared" si="3"/>
        <v>-2.0000000000000002E-5</v>
      </c>
      <c r="G13" s="10">
        <f t="shared" si="0"/>
        <v>0</v>
      </c>
      <c r="H13" s="107"/>
      <c r="I13" s="116" t="str">
        <f t="shared" si="1"/>
        <v/>
      </c>
      <c r="J13" s="4"/>
      <c r="K13" s="33" t="str">
        <f>IF(C13&lt;&gt;0,IF(AND(C13&lt;C12),"Preço Ok Coluna (A) Faixa 4","ERRO Preço Coluna (A) Faixa 4"),"Lançar Preço Coluna (A) Faixa 4")</f>
        <v>Lançar Preço Coluna (A) Faixa 4</v>
      </c>
      <c r="L13" s="33" t="str">
        <f>IF(D13&lt;&gt;0,IF(AND(D13&lt;D12),"Preço Ok Coluna (B) Faixa 4","ERRO Preço Coluna (B) Faixa 4"),"Lançar Preço Coluna (B) Faixa 4")</f>
        <v>Lançar Preço Coluna (B) Faixa 4</v>
      </c>
      <c r="M13" s="33" t="str">
        <f>IF(E13&lt;&gt;0,IF(AND(E13&lt;E12),"Preço Ok Coluna (C) Faixa 4","ERRO Preço Coluna (C) Faixa 4"),"Lançar Preço Coluna (C) Faixa 4")</f>
        <v>ERRO Preço Coluna (C) Faixa 4</v>
      </c>
      <c r="N13" s="33" t="str">
        <f>IF(F13&lt;&gt;0,IF(AND(F13&lt;F12),"Preço Ok Coluna (D) Faixa 4","ERRO Preço Coluna (D) Faixa 4"),"Lançar Preço Coluna (D) Faixa 4")</f>
        <v>ERRO Preço Coluna (D) Faixa 4</v>
      </c>
      <c r="O13" s="33"/>
      <c r="P13" s="31" t="str">
        <f>IF(F13&lt;&gt;"",IF(I13=TRUE,"Preços OK na Faixa 4","ERRO Preços na Faixa 4"),"Lançar Preços na Faixa 4")</f>
        <v>ERRO Preços na Faixa 4</v>
      </c>
    </row>
    <row r="14" spans="1:16" ht="25.5">
      <c r="A14" s="14">
        <v>5</v>
      </c>
      <c r="B14" s="15" t="s">
        <v>5</v>
      </c>
      <c r="C14" s="19"/>
      <c r="D14" s="19"/>
      <c r="E14" s="118">
        <f t="shared" si="2"/>
        <v>-1.0000000000000001E-5</v>
      </c>
      <c r="F14" s="118">
        <f t="shared" si="3"/>
        <v>-2.0000000000000002E-5</v>
      </c>
      <c r="G14" s="10">
        <f t="shared" si="0"/>
        <v>0</v>
      </c>
      <c r="H14" s="107"/>
      <c r="I14" s="116" t="str">
        <f t="shared" si="1"/>
        <v/>
      </c>
      <c r="J14" s="18"/>
      <c r="K14" s="33" t="str">
        <f>IF(C14&lt;&gt;0,IF(AND(C14&lt;C13),"Preço Ok Coluna (A) Faixa 5","ERRO Preço Coluna (A) Faixa 5"),"Lançar Preço Coluna (A) Faixa 5")</f>
        <v>Lançar Preço Coluna (A) Faixa 5</v>
      </c>
      <c r="L14" s="33" t="str">
        <f>IF(D14&lt;&gt;0,IF(AND(D14&lt;D13),"Preço Ok Coluna (B) Faixa 5","ERRO Preço Coluna (B) Faixa 5"),"Lançar Preço Coluna (B) Faixa 5")</f>
        <v>Lançar Preço Coluna (B) Faixa 5</v>
      </c>
      <c r="M14" s="33" t="str">
        <f>IF(E14&lt;&gt;0,IF(AND(E14&lt;E13),"Preço Ok Coluna (C) Faixa 5","ERRO Preço Coluna (C) Faixa 5"),"Lançar Preço Coluna (C) Faixa 5")</f>
        <v>ERRO Preço Coluna (C) Faixa 5</v>
      </c>
      <c r="N14" s="33" t="str">
        <f>IF(F14&lt;&gt;0,IF(AND(F14&lt;F13),"Preço Ok Coluna (D) Faixa 5","ERRO Preço Coluna (D) Faixa 5"),"Lançar Preço Coluna (D) Faixa 5")</f>
        <v>ERRO Preço Coluna (D) Faixa 5</v>
      </c>
      <c r="O14" s="33"/>
      <c r="P14" s="31" t="str">
        <f>IF(F14&lt;&gt;"",IF(I14=TRUE,"Preços OK na Faixa 5","ERRO Preços na Faixa 5"),"Lançar Preços na Faixa 5")</f>
        <v>ERRO Preços na Faixa 5</v>
      </c>
    </row>
    <row r="15" spans="1:16" ht="25.5">
      <c r="A15" s="11">
        <v>6</v>
      </c>
      <c r="B15" s="12" t="s">
        <v>6</v>
      </c>
      <c r="C15" s="19"/>
      <c r="D15" s="19"/>
      <c r="E15" s="118">
        <f t="shared" si="2"/>
        <v>-1.0000000000000001E-5</v>
      </c>
      <c r="F15" s="118">
        <f t="shared" si="3"/>
        <v>-2.0000000000000002E-5</v>
      </c>
      <c r="G15" s="10">
        <f t="shared" si="0"/>
        <v>0</v>
      </c>
      <c r="H15" s="107"/>
      <c r="I15" s="116" t="str">
        <f t="shared" si="1"/>
        <v/>
      </c>
      <c r="J15" s="4"/>
      <c r="K15" s="33" t="str">
        <f>IF(C15&lt;&gt;0,IF(AND(C15&lt;C14),"Preço Ok Coluna (A) Faixa 6","ERRO Preço Coluna (A) Faixa 6"),"Lançar Preço Coluna (A) Faixa 6")</f>
        <v>Lançar Preço Coluna (A) Faixa 6</v>
      </c>
      <c r="L15" s="33" t="str">
        <f>IF(D15&lt;&gt;0,IF(AND(D15&lt;D14),"Preço Ok Coluna (B) Faixa 6","ERRO Preço Coluna (B) Faixa 6"),"Lançar Preço Coluna (B) Faixa 6")</f>
        <v>Lançar Preço Coluna (B) Faixa 6</v>
      </c>
      <c r="M15" s="33" t="str">
        <f>IF(E15&lt;&gt;0,IF(AND(E15&lt;E14),"Preço Ok Coluna (C) Faixa 6","ERRO Preço Coluna (C) Faixa 6"),"Lançar Preço Coluna (C) Faixa 6")</f>
        <v>ERRO Preço Coluna (C) Faixa 6</v>
      </c>
      <c r="N15" s="33" t="str">
        <f>IF(F15&lt;&gt;0,IF(AND(F15&lt;F14),"Preço Ok Coluna (D) Faixa 6","ERRO Preço Coluna (D) Faixa 6"),"Lançar Preço Coluna (D) Faixa 6")</f>
        <v>ERRO Preço Coluna (D) Faixa 6</v>
      </c>
      <c r="O15" s="33"/>
      <c r="P15" s="31" t="str">
        <f>IF(F15&lt;&gt;"",IF(I15=TRUE,"Preços OK na Faixa 6","ERRO Preços na Faixa 6"),"Lançar Preços na Faixa 6")</f>
        <v>ERRO Preços na Faixa 6</v>
      </c>
    </row>
    <row r="16" spans="1:16" ht="25.5">
      <c r="A16" s="11">
        <v>7</v>
      </c>
      <c r="B16" s="12" t="s">
        <v>7</v>
      </c>
      <c r="C16" s="19"/>
      <c r="D16" s="19"/>
      <c r="E16" s="118">
        <f t="shared" si="2"/>
        <v>-1.0000000000000001E-5</v>
      </c>
      <c r="F16" s="118">
        <f t="shared" si="3"/>
        <v>-2.0000000000000002E-5</v>
      </c>
      <c r="G16" s="10">
        <f t="shared" si="0"/>
        <v>0</v>
      </c>
      <c r="H16" s="107"/>
      <c r="I16" s="116" t="str">
        <f t="shared" si="1"/>
        <v/>
      </c>
      <c r="J16" s="4"/>
      <c r="K16" s="33" t="str">
        <f>IF(C16&lt;&gt;0,IF(AND(C16&lt;C15),"Preço Ok Coluna (A) Faixa 7","ERRO Preço Coluna (A) Faixa 7"),"Lançar Preço Coluna (A) Faixa 7")</f>
        <v>Lançar Preço Coluna (A) Faixa 7</v>
      </c>
      <c r="L16" s="33" t="str">
        <f>IF(D16&lt;&gt;0,IF(AND(D16&lt;D15),"Preço Ok Coluna (B) Faixa 7","ERRO Preço Coluna (B) Faixa 7"),"Lançar Preço Coluna (B) Faixa 7")</f>
        <v>Lançar Preço Coluna (B) Faixa 7</v>
      </c>
      <c r="M16" s="33" t="str">
        <f>IF(E16&lt;&gt;0,IF(AND(E16&lt;E15),"Preço Ok Coluna (C) Faixa 7","ERRO Preço Coluna (C) Faixa 7"),"Lançar Preço Coluna (C) Faixa 7")</f>
        <v>ERRO Preço Coluna (C) Faixa 7</v>
      </c>
      <c r="N16" s="33" t="str">
        <f>IF(F16&lt;&gt;0,IF(AND(F16&lt;F15),"Preço Ok Coluna (D) Faixa 7","ERRO Preço Coluna (D) Faixa 7"),"Lançar Preço Coluna (D) Faixa 7")</f>
        <v>ERRO Preço Coluna (D) Faixa 7</v>
      </c>
      <c r="O16" s="33"/>
      <c r="P16" s="31" t="str">
        <f>IF(F16&lt;&gt;"",IF(I16=TRUE,"Preços OK na Faixa 7","ERRO Preços na Faixa 7"),"Lançar Preços na Faixa 7")</f>
        <v>ERRO Preços na Faixa 7</v>
      </c>
    </row>
    <row r="17" spans="1:16" ht="25.5">
      <c r="A17" s="11">
        <v>8</v>
      </c>
      <c r="B17" s="12" t="s">
        <v>8</v>
      </c>
      <c r="C17" s="19"/>
      <c r="D17" s="19"/>
      <c r="E17" s="118">
        <f t="shared" si="2"/>
        <v>-1.0000000000000001E-5</v>
      </c>
      <c r="F17" s="118">
        <f t="shared" si="3"/>
        <v>-2.0000000000000002E-5</v>
      </c>
      <c r="G17" s="10">
        <f t="shared" si="0"/>
        <v>0</v>
      </c>
      <c r="H17" s="107"/>
      <c r="I17" s="116" t="str">
        <f t="shared" si="1"/>
        <v/>
      </c>
      <c r="J17" s="4"/>
      <c r="K17" s="33" t="str">
        <f>IF(C17&lt;&gt;0,IF(AND(C17&lt;C16),"Preço Ok Coluna (A) Faixa 8","ERRO Preço Coluna (A) Faixa 8"),"Lançar Preço Coluna (A) Faixa 8")</f>
        <v>Lançar Preço Coluna (A) Faixa 8</v>
      </c>
      <c r="L17" s="33" t="str">
        <f>IF(D17&lt;&gt;0,IF(AND(D17&lt;D16),"Preço Ok Coluna (B) Faixa 8","ERRO Preço Coluna (B) Faixa 8"),"Lançar Preço Coluna (B) Faixa 8")</f>
        <v>Lançar Preço Coluna (B) Faixa 8</v>
      </c>
      <c r="M17" s="33" t="str">
        <f>IF(E17&lt;&gt;0,IF(AND(E17&lt;E16),"Preço Ok Coluna (C) Faixa 8","ERRO Preço Coluna (C) Faixa 8"),"Lançar Preço Coluna (C) Faixa 8")</f>
        <v>ERRO Preço Coluna (C) Faixa 8</v>
      </c>
      <c r="N17" s="33" t="str">
        <f>IF(F17&lt;&gt;0,IF(AND(F17&lt;F16),"Preço Ok Coluna (D) Faixa 8","ERRO Preço Coluna (D) Faixa 8"),"Lançar Preço Coluna (D) Faixa 8")</f>
        <v>ERRO Preço Coluna (D) Faixa 8</v>
      </c>
      <c r="O17" s="33"/>
      <c r="P17" s="31" t="str">
        <f>IF(F17&lt;&gt;"",IF(I17=TRUE,"Preços OK na Faixa 8","ERRO Preços na Faixa 8"),"Lançar Preços na Faixa 8")</f>
        <v>ERRO Preços na Faixa 8</v>
      </c>
    </row>
    <row r="18" spans="1:16" ht="25.5">
      <c r="A18" s="11">
        <v>9</v>
      </c>
      <c r="B18" s="12" t="s">
        <v>9</v>
      </c>
      <c r="C18" s="19"/>
      <c r="D18" s="19"/>
      <c r="E18" s="118">
        <f t="shared" si="2"/>
        <v>-1.0000000000000001E-5</v>
      </c>
      <c r="F18" s="118">
        <f t="shared" si="3"/>
        <v>-2.0000000000000002E-5</v>
      </c>
      <c r="G18" s="10">
        <f t="shared" si="0"/>
        <v>0</v>
      </c>
      <c r="H18" s="107"/>
      <c r="I18" s="116" t="str">
        <f t="shared" si="1"/>
        <v/>
      </c>
      <c r="J18" s="4"/>
      <c r="K18" s="33" t="str">
        <f>IF(C18&lt;&gt;0,IF(AND(C18&lt;C17),"Preço Ok Coluna (A) Faixa 9","ERRO Preço Coluna (A) Faixa 9"),"Lançar Preço Coluna (A) Faixa 9")</f>
        <v>Lançar Preço Coluna (A) Faixa 9</v>
      </c>
      <c r="L18" s="33" t="str">
        <f>IF(D18&lt;&gt;0,IF(AND(D18&lt;D17),"Preço Ok Coluna (B) Faixa 9","ERRO Preço Coluna (B) Faixa 9"),"Lançar Preço Coluna (B) Faixa 9")</f>
        <v>Lançar Preço Coluna (B) Faixa 9</v>
      </c>
      <c r="M18" s="33" t="str">
        <f>IF(E18&lt;&gt;0,IF(AND(E18&lt;E17),"Preço Ok Coluna (C) Faixa 9","ERRO Preço Coluna (C) Faixa 9"),"Lançar Preço Coluna (C) Faixa 9")</f>
        <v>ERRO Preço Coluna (C) Faixa 9</v>
      </c>
      <c r="N18" s="33" t="str">
        <f>IF(F18&lt;&gt;0,IF(AND(F18&lt;F17),"Preço Ok Coluna (D) Faixa 9","ERRO Preço Coluna (D) Faixa 9"),"Lançar Preço Coluna (D) Faixa 9")</f>
        <v>ERRO Preço Coluna (D) Faixa 9</v>
      </c>
      <c r="O18" s="33"/>
      <c r="P18" s="31" t="str">
        <f>IF(F18&lt;&gt;"",IF(I18=TRUE,"Preços OK na Faixa 9","ERRO Preços na Faixa 9"),"Lançar Preços na Faixa 9")</f>
        <v>ERRO Preços na Faixa 9</v>
      </c>
    </row>
    <row r="19" spans="1:16" ht="25.5">
      <c r="A19" s="11">
        <v>10</v>
      </c>
      <c r="B19" s="12" t="s">
        <v>10</v>
      </c>
      <c r="C19" s="19"/>
      <c r="D19" s="19"/>
      <c r="E19" s="118">
        <f t="shared" si="2"/>
        <v>-1.0000000000000001E-5</v>
      </c>
      <c r="F19" s="118">
        <f t="shared" si="3"/>
        <v>-2.0000000000000002E-5</v>
      </c>
      <c r="G19" s="10">
        <f t="shared" si="0"/>
        <v>0</v>
      </c>
      <c r="H19" s="107"/>
      <c r="I19" s="116" t="str">
        <f t="shared" si="1"/>
        <v/>
      </c>
      <c r="J19" s="4"/>
      <c r="K19" s="33" t="str">
        <f>IF(C19&lt;&gt;0,IF(AND(C19&lt;C18),"Preço Ok Coluna (A) Faixa 10","ERRO Preço Coluna (A) Faixa 10"),"Lançar Preço Coluna (A) Faixa 10")</f>
        <v>Lançar Preço Coluna (A) Faixa 10</v>
      </c>
      <c r="L19" s="33" t="str">
        <f>IF(D19&lt;&gt;0,IF(AND(D19&lt;D18),"Preço Ok Coluna (B) Faixa 10","ERRO Preço Coluna (B) Faixa 10"),"Lançar Preço Coluna (B) Faixa 10")</f>
        <v>Lançar Preço Coluna (B) Faixa 10</v>
      </c>
      <c r="M19" s="33" t="str">
        <f>IF(E19&lt;&gt;0,IF(AND(E19&lt;E18),"Preço Ok Coluna (C) Faixa 10","ERRO Preço Coluna (C) Faixa 10"),"Lançar Preço Coluna (C) Faixa 10")</f>
        <v>ERRO Preço Coluna (C) Faixa 10</v>
      </c>
      <c r="N19" s="33" t="str">
        <f>IF(F19&lt;&gt;0,IF(AND(F19&lt;F18),"Preço Ok Coluna (D) Faixa 10","ERRO Preço Coluna (D) Faixa 10"),"Lançar Preço Coluna (D) Faixa 10")</f>
        <v>ERRO Preço Coluna (D) Faixa 10</v>
      </c>
      <c r="O19" s="33"/>
      <c r="P19" s="31" t="str">
        <f>IF(F19&lt;&gt;"",IF(I19=TRUE,"Preços OK na Faixa 10","ERRO Preços na Faixa 10"),"Lançar Preços na Faixa 10")</f>
        <v>ERRO Preços na Faixa 10</v>
      </c>
    </row>
    <row r="20" spans="1:16" ht="25.5">
      <c r="A20" s="11">
        <v>11</v>
      </c>
      <c r="B20" s="12" t="s">
        <v>11</v>
      </c>
      <c r="C20" s="19"/>
      <c r="D20" s="19"/>
      <c r="E20" s="118">
        <f t="shared" si="2"/>
        <v>-1.0000000000000001E-5</v>
      </c>
      <c r="F20" s="118">
        <f t="shared" si="3"/>
        <v>-2.0000000000000002E-5</v>
      </c>
      <c r="G20" s="10">
        <f t="shared" si="0"/>
        <v>0</v>
      </c>
      <c r="H20" s="107"/>
      <c r="I20" s="116" t="str">
        <f t="shared" si="1"/>
        <v/>
      </c>
      <c r="J20" s="4"/>
      <c r="K20" s="33" t="str">
        <f>IF(C20&lt;&gt;0,IF(AND(C20&lt;C19),"Preço Ok Coluna (A) Faixa 11","ERRO Preço Coluna (A) Faixa 11"),"Lançar Preço Coluna (A) Faixa 11")</f>
        <v>Lançar Preço Coluna (A) Faixa 11</v>
      </c>
      <c r="L20" s="33" t="str">
        <f>IF(D20&lt;&gt;0,IF(AND(D20&lt;D19),"Preço Ok Coluna (B) Faixa 11","ERRO Preço Coluna (B) Faixa 11"),"Lançar Preço Coluna (B) Faixa 11")</f>
        <v>Lançar Preço Coluna (B) Faixa 11</v>
      </c>
      <c r="M20" s="33" t="str">
        <f>IF(E20&lt;&gt;0,IF(AND(E20&lt;E19),"Preço Ok Coluna (C) Faixa 11","ERRO Preço Coluna (C) Faixa 11"),"Lançar Preço Coluna (C) Faixa 11")</f>
        <v>ERRO Preço Coluna (C) Faixa 11</v>
      </c>
      <c r="N20" s="33" t="str">
        <f>IF(F20&lt;&gt;0,IF(AND(F20&lt;F19),"Preço Ok Coluna (D) Faixa 11","ERRO Preço Coluna (D) Faixa 11"),"Lançar Preço Coluna (D) Faixa 11")</f>
        <v>ERRO Preço Coluna (D) Faixa 11</v>
      </c>
      <c r="O20" s="33"/>
      <c r="P20" s="31" t="str">
        <f>IF(F20&lt;&gt;"",IF(I20=TRUE,"Preços OK na Faixa 11","ERRO Preços na Faixa 11"),"Lançar Preços na Faixa 11")</f>
        <v>ERRO Preços na Faixa 11</v>
      </c>
    </row>
    <row r="21" spans="1:16" ht="25.5">
      <c r="A21" s="11">
        <v>12</v>
      </c>
      <c r="B21" s="12" t="s">
        <v>12</v>
      </c>
      <c r="C21" s="19"/>
      <c r="D21" s="19"/>
      <c r="E21" s="118">
        <f t="shared" si="2"/>
        <v>-1.0000000000000001E-5</v>
      </c>
      <c r="F21" s="118">
        <f t="shared" si="3"/>
        <v>-2.0000000000000002E-5</v>
      </c>
      <c r="G21" s="10">
        <f t="shared" si="0"/>
        <v>0</v>
      </c>
      <c r="H21" s="107"/>
      <c r="I21" s="116" t="str">
        <f t="shared" si="1"/>
        <v/>
      </c>
      <c r="J21" s="4"/>
      <c r="K21" s="39" t="str">
        <f>IF(C21&lt;&gt;0,IF(AND(C21&lt;C20),"Preço Ok Coluna (A) Faixa 12","ERRO Preço Coluna (A) Faixa 12"),"Lançar Preço Coluna (A) Faixa 12")</f>
        <v>Lançar Preço Coluna (A) Faixa 12</v>
      </c>
      <c r="L21" s="39" t="str">
        <f>IF(D21&lt;&gt;0,IF(AND(D21&lt;D20),"Preço Ok Coluna (B) Faixa 12","ERRO Preço Coluna (B) Faixa 12"),"Lançar Preço Coluna (B) Faixa 12")</f>
        <v>Lançar Preço Coluna (B) Faixa 12</v>
      </c>
      <c r="M21" s="39" t="str">
        <f>IF(E21&lt;&gt;0,IF(AND(E21&lt;E20),"Preço Ok Coluna (C) Faixa 12","ERRO Preço Coluna (C) Faixa 12"),"Lançar Preço Coluna (C) Faixa 12")</f>
        <v>ERRO Preço Coluna (C) Faixa 12</v>
      </c>
      <c r="N21" s="39" t="str">
        <f>IF(F21&lt;&gt;0,IF(AND(F21&lt;F20),"Preço Ok Coluna (D) Faixa 12","ERRO Preço Coluna (D) Faixa 12"),"Lançar Preço Coluna (D) Faixa 12")</f>
        <v>ERRO Preço Coluna (D) Faixa 12</v>
      </c>
      <c r="O21" s="33"/>
      <c r="P21" s="36" t="str">
        <f>IF(F21&lt;&gt;"",IF(I21=TRUE,"Preços OK na Faixa 12","ERRO Preços na Faixa 12"),"Lançar Preços na Faixa 12")</f>
        <v>ERRO Preços na Faixa 12</v>
      </c>
    </row>
    <row r="22" spans="1:16" ht="26.25" thickBot="1">
      <c r="A22" s="46">
        <v>13</v>
      </c>
      <c r="B22" s="47" t="s">
        <v>13</v>
      </c>
      <c r="C22" s="48"/>
      <c r="D22" s="48"/>
      <c r="E22" s="118">
        <f t="shared" si="2"/>
        <v>-1.0000000000000001E-5</v>
      </c>
      <c r="F22" s="118">
        <f t="shared" si="3"/>
        <v>-2.0000000000000002E-5</v>
      </c>
      <c r="G22" s="49">
        <f t="shared" si="0"/>
        <v>0</v>
      </c>
      <c r="H22" s="107">
        <f>SUM(G10:G22)</f>
        <v>0</v>
      </c>
      <c r="I22" s="116" t="str">
        <f t="shared" si="1"/>
        <v/>
      </c>
      <c r="J22" s="4"/>
      <c r="K22" s="39" t="str">
        <f>IF(C22&lt;&gt;0,IF(AND(C22&lt;C21),"Preço Ok Coluna (A) Faixa 13","ERRO Preço Coluna (A) Faixa 13"),"Lançar Preço Coluna (A) Faixa 13")</f>
        <v>Lançar Preço Coluna (A) Faixa 13</v>
      </c>
      <c r="L22" s="39" t="str">
        <f>IF(D22&lt;&gt;0,IF(AND(D22&lt;D21),"Preço Ok Coluna (B) Faixa 12","ERRO Preço Coluna (B) Faixa 12"),"Lançar Preço Coluna (B) Faixa 12")</f>
        <v>Lançar Preço Coluna (B) Faixa 12</v>
      </c>
      <c r="M22" s="39" t="str">
        <f>IF(E22&lt;&gt;0,IF(AND(E22&lt;E21),"Preço Ok Coluna (C) Faixa 12","ERRO Preço Coluna (C) Faixa 12"),"Lançar Preço Coluna (C) Faixa 12")</f>
        <v>ERRO Preço Coluna (C) Faixa 12</v>
      </c>
      <c r="N22" s="39" t="str">
        <f>IF(F22&lt;&gt;0,IF(AND(F22&lt;F21),"Preço Ok Coluna (D) Faixa 12","ERRO Preço Coluna (D) Faixa 12"),"Lançar Preço Coluna (D) Faixa 12")</f>
        <v>ERRO Preço Coluna (D) Faixa 12</v>
      </c>
      <c r="O22" s="39"/>
      <c r="P22" s="36" t="str">
        <f>IF(F22&lt;&gt;"",IF(I22=TRUE,"Preços OK na Faixa 13","ERRO Preços na Faixa 13"),"Lançar Preços na Faixa 13")</f>
        <v>ERRO Preços na Faixa 13</v>
      </c>
    </row>
    <row r="23" spans="1:16" ht="13.5" thickBot="1">
      <c r="H23" s="108"/>
      <c r="K23" s="35"/>
      <c r="L23" s="35"/>
      <c r="M23" s="35"/>
      <c r="N23" s="35"/>
      <c r="O23" s="35"/>
      <c r="P23" s="42"/>
    </row>
    <row r="24" spans="1:16" s="63" customFormat="1" ht="30.75" customHeight="1" thickBot="1">
      <c r="A24" s="120" t="s">
        <v>140</v>
      </c>
      <c r="B24" s="121"/>
      <c r="C24" s="121"/>
      <c r="D24" s="121"/>
      <c r="E24" s="122"/>
      <c r="F24" s="122"/>
      <c r="G24" s="123"/>
      <c r="H24" s="104"/>
      <c r="I24" s="117"/>
      <c r="J24" s="60"/>
      <c r="K24" s="145" t="s">
        <v>50</v>
      </c>
      <c r="L24" s="145"/>
      <c r="M24" s="145"/>
      <c r="N24" s="145"/>
      <c r="O24" s="61"/>
      <c r="P24" s="147" t="s">
        <v>51</v>
      </c>
    </row>
    <row r="25" spans="1:16" ht="60.75" customHeight="1" thickBot="1">
      <c r="A25" s="124" t="s">
        <v>255</v>
      </c>
      <c r="B25" s="125"/>
      <c r="C25" s="125"/>
      <c r="D25" s="125"/>
      <c r="E25" s="125"/>
      <c r="F25" s="125"/>
      <c r="G25" s="126"/>
      <c r="H25" s="105"/>
      <c r="J25" s="4"/>
      <c r="K25" s="145"/>
      <c r="L25" s="145"/>
      <c r="M25" s="145"/>
      <c r="N25" s="145"/>
      <c r="O25" s="18"/>
      <c r="P25" s="147"/>
    </row>
    <row r="26" spans="1:16" ht="13.5" customHeight="1" thickBot="1">
      <c r="A26" s="127" t="s">
        <v>37</v>
      </c>
      <c r="B26" s="127" t="s">
        <v>36</v>
      </c>
      <c r="C26" s="130" t="s">
        <v>45</v>
      </c>
      <c r="D26" s="131"/>
      <c r="E26" s="131"/>
      <c r="F26" s="132"/>
      <c r="G26" s="133" t="s">
        <v>89</v>
      </c>
      <c r="H26" s="106"/>
      <c r="J26" s="4"/>
      <c r="K26" s="145"/>
      <c r="L26" s="145"/>
      <c r="M26" s="145"/>
      <c r="N26" s="145"/>
      <c r="O26" s="18"/>
      <c r="P26" s="147"/>
    </row>
    <row r="27" spans="1:16" ht="13.5" customHeight="1" thickBot="1">
      <c r="A27" s="128"/>
      <c r="B27" s="128"/>
      <c r="C27" s="21" t="s">
        <v>41</v>
      </c>
      <c r="D27" s="20" t="s">
        <v>42</v>
      </c>
      <c r="E27" s="82" t="s">
        <v>43</v>
      </c>
      <c r="F27" s="82" t="s">
        <v>44</v>
      </c>
      <c r="G27" s="134"/>
      <c r="H27" s="106"/>
      <c r="J27" s="4"/>
      <c r="K27" s="145"/>
      <c r="L27" s="145"/>
      <c r="M27" s="145"/>
      <c r="N27" s="145"/>
      <c r="O27" s="18"/>
      <c r="P27" s="147"/>
    </row>
    <row r="28" spans="1:16" ht="39" customHeight="1" thickBot="1">
      <c r="A28" s="129"/>
      <c r="B28" s="129"/>
      <c r="C28" s="29" t="s">
        <v>252</v>
      </c>
      <c r="D28" s="119" t="s">
        <v>253</v>
      </c>
      <c r="E28" s="83" t="s">
        <v>48</v>
      </c>
      <c r="F28" s="83" t="s">
        <v>49</v>
      </c>
      <c r="G28" s="135"/>
      <c r="H28" s="106"/>
      <c r="J28" s="4"/>
      <c r="K28" s="146"/>
      <c r="L28" s="146"/>
      <c r="M28" s="146"/>
      <c r="N28" s="146"/>
      <c r="O28" s="32"/>
      <c r="P28" s="148"/>
    </row>
    <row r="29" spans="1:16" ht="25.5">
      <c r="A29" s="8">
        <v>1</v>
      </c>
      <c r="B29" s="9" t="s">
        <v>1</v>
      </c>
      <c r="C29" s="19"/>
      <c r="D29" s="19"/>
      <c r="E29" s="118">
        <f>D29-0.00001</f>
        <v>-1.0000000000000001E-5</v>
      </c>
      <c r="F29" s="118">
        <f>E29-0.00001</f>
        <v>-2.0000000000000002E-5</v>
      </c>
      <c r="G29" s="10">
        <f t="shared" ref="G29:G41" si="4">SUM(C29:D29)</f>
        <v>0</v>
      </c>
      <c r="H29" s="107"/>
      <c r="I29" s="116" t="str">
        <f t="shared" ref="I29:I41" si="5">IF(C29&lt;&gt;0,AND(D29&lt;C29,E29&lt;D29,F29&lt;E29),"")</f>
        <v/>
      </c>
      <c r="J29" s="4"/>
      <c r="K29" s="40" t="str">
        <f>IF(C29&lt;&gt;0,IF(AND(C29&lt;C10),"Preço Ok Coluna (A) Faixa 1","ERRO Preço Coluna (A) Faixa 1"),"Lançar Preço Coluna (A) Faixa 1")</f>
        <v>Lançar Preço Coluna (A) Faixa 1</v>
      </c>
      <c r="L29" s="40" t="str">
        <f>IF(D29&lt;&gt;0,IF(AND(D29&lt;D10),"Preço Ok Coluna (B) Faixa 1","ERRO Preço Coluna (B) Faixa 1"),"Lançar Preço Coluna (B) Faixa 1")</f>
        <v>Lançar Preço Coluna (B) Faixa 1</v>
      </c>
      <c r="M29" s="40" t="str">
        <f>IF(E29&lt;&gt;0,IF(AND(E29&lt;E10),"Preço Ok Coluna (C) Faixa 1","ERRO Preço Coluna (C) Faixa 1"),"Lançar Preço Coluna (C) Faixa 1")</f>
        <v>ERRO Preço Coluna (C) Faixa 1</v>
      </c>
      <c r="N29" s="40" t="str">
        <f>IF(F29&lt;&gt;0,IF(AND(F29&lt;F10),"Preço Ok Coluna (D) Faixa 1","ERRO Preço Coluna (D) Faixa 1"),"Lançar Preço Coluna (D) Faixa 1")</f>
        <v>ERRO Preço Coluna (D) Faixa 1</v>
      </c>
      <c r="O29" s="40"/>
      <c r="P29" s="31" t="str">
        <f>IF(F29&lt;&gt;"",IF(I29=TRUE,"Preços OK na Faixa 1","ERRO Preços na Faixa 1"),"Lançar Preços na Faixa 1")</f>
        <v>ERRO Preços na Faixa 1</v>
      </c>
    </row>
    <row r="30" spans="1:16" ht="25.5">
      <c r="A30" s="11">
        <v>2</v>
      </c>
      <c r="B30" s="12" t="s">
        <v>2</v>
      </c>
      <c r="C30" s="19"/>
      <c r="D30" s="19"/>
      <c r="E30" s="118">
        <f t="shared" ref="E30:E41" si="6">D30-0.00001</f>
        <v>-1.0000000000000001E-5</v>
      </c>
      <c r="F30" s="118">
        <f t="shared" ref="F30:F41" si="7">E30-0.00001</f>
        <v>-2.0000000000000002E-5</v>
      </c>
      <c r="G30" s="10">
        <f t="shared" si="4"/>
        <v>0</v>
      </c>
      <c r="H30" s="107"/>
      <c r="I30" s="116" t="str">
        <f t="shared" si="5"/>
        <v/>
      </c>
      <c r="J30" s="4"/>
      <c r="K30" s="40" t="str">
        <f>IF(C30&lt;&gt;0,IF(AND(C30&lt;C11),"Preço Ok Coluna (A) Faixa 1","ERRO Preço Coluna (A) Faixa 1"),"Lançar Preço Coluna (A) Faixa 1")</f>
        <v>Lançar Preço Coluna (A) Faixa 1</v>
      </c>
      <c r="L30" s="40" t="str">
        <f>IF(D30&lt;&gt;0,IF(AND(D30&lt;D11),"Preço Ok Coluna (B) Faixa 1","ERRO Preço Coluna (B) Faixa 1"),"Lançar Preço Coluna (B) Faixa 1")</f>
        <v>Lançar Preço Coluna (B) Faixa 1</v>
      </c>
      <c r="M30" s="40" t="str">
        <f>IF(E30&lt;&gt;0,IF(AND(E30&lt;E11),"Preço Ok Coluna (C) Faixa 1","ERRO Preço Coluna (C) Faixa 1"),"Lançar Preço Coluna (C) Faixa 1")</f>
        <v>ERRO Preço Coluna (C) Faixa 1</v>
      </c>
      <c r="N30" s="40" t="str">
        <f>IF(F30&lt;&gt;0,IF(AND(F30&lt;F11),"Preço Ok Coluna (D) Faixa 1","ERRO Preço Coluna (D) Faixa 1"),"Lançar Preço Coluna (D) Faixa 1")</f>
        <v>ERRO Preço Coluna (D) Faixa 1</v>
      </c>
      <c r="O30" s="33"/>
      <c r="P30" s="31" t="str">
        <f>IF(F30&lt;&gt;"",IF(I30=TRUE,"Preços OK na Faixa 2","ERRO Preços na Faixa 2"),"Lançar Preços na Faixa 2")</f>
        <v>ERRO Preços na Faixa 2</v>
      </c>
    </row>
    <row r="31" spans="1:16" ht="25.5">
      <c r="A31" s="11">
        <v>3</v>
      </c>
      <c r="B31" s="12" t="s">
        <v>3</v>
      </c>
      <c r="C31" s="19"/>
      <c r="D31" s="19"/>
      <c r="E31" s="118">
        <f t="shared" si="6"/>
        <v>-1.0000000000000001E-5</v>
      </c>
      <c r="F31" s="118">
        <f t="shared" si="7"/>
        <v>-2.0000000000000002E-5</v>
      </c>
      <c r="G31" s="10">
        <f t="shared" si="4"/>
        <v>0</v>
      </c>
      <c r="H31" s="107"/>
      <c r="I31" s="116" t="str">
        <f t="shared" si="5"/>
        <v/>
      </c>
      <c r="J31" s="4"/>
      <c r="K31" s="40" t="str">
        <f t="shared" ref="K31:K41" si="8">IF(C31&lt;&gt;0,IF(AND(C31&lt;C12),"Preço Ok Coluna (A) Faixa 1","ERRO Preço Coluna (A) Faixa 1"),"Lançar Preço Coluna (A) Faixa 1")</f>
        <v>Lançar Preço Coluna (A) Faixa 1</v>
      </c>
      <c r="L31" s="40" t="str">
        <f t="shared" ref="L31:L41" si="9">IF(D31&lt;&gt;0,IF(AND(D31&lt;D12),"Preço Ok Coluna (B) Faixa 1","ERRO Preço Coluna (B) Faixa 1"),"Lançar Preço Coluna (B) Faixa 1")</f>
        <v>Lançar Preço Coluna (B) Faixa 1</v>
      </c>
      <c r="M31" s="40" t="str">
        <f t="shared" ref="M31:M41" si="10">IF(E31&lt;&gt;0,IF(AND(E31&lt;E12),"Preço Ok Coluna (C) Faixa 1","ERRO Preço Coluna (C) Faixa 1"),"Lançar Preço Coluna (C) Faixa 1")</f>
        <v>ERRO Preço Coluna (C) Faixa 1</v>
      </c>
      <c r="N31" s="40" t="str">
        <f t="shared" ref="N31:N41" si="11">IF(F31&lt;&gt;0,IF(AND(F31&lt;F12),"Preço Ok Coluna (D) Faixa 1","ERRO Preço Coluna (D) Faixa 1"),"Lançar Preço Coluna (D) Faixa 1")</f>
        <v>ERRO Preço Coluna (D) Faixa 1</v>
      </c>
      <c r="O31" s="33"/>
      <c r="P31" s="31" t="str">
        <f>IF(F31&lt;&gt;"",IF(I31=TRUE,"Preços OK na Faixa 3","ERRO Preços na Faixa 3"),"Lançar Preços na Faixa 3")</f>
        <v>ERRO Preços na Faixa 3</v>
      </c>
    </row>
    <row r="32" spans="1:16" ht="25.5">
      <c r="A32" s="94">
        <v>4</v>
      </c>
      <c r="B32" s="95" t="s">
        <v>4</v>
      </c>
      <c r="C32" s="19"/>
      <c r="D32" s="19"/>
      <c r="E32" s="118">
        <f t="shared" si="6"/>
        <v>-1.0000000000000001E-5</v>
      </c>
      <c r="F32" s="118">
        <f t="shared" si="7"/>
        <v>-2.0000000000000002E-5</v>
      </c>
      <c r="G32" s="10">
        <f t="shared" si="4"/>
        <v>0</v>
      </c>
      <c r="H32" s="107"/>
      <c r="I32" s="116" t="str">
        <f t="shared" si="5"/>
        <v/>
      </c>
      <c r="J32" s="4"/>
      <c r="K32" s="40" t="str">
        <f t="shared" si="8"/>
        <v>Lançar Preço Coluna (A) Faixa 1</v>
      </c>
      <c r="L32" s="40" t="str">
        <f t="shared" si="9"/>
        <v>Lançar Preço Coluna (B) Faixa 1</v>
      </c>
      <c r="M32" s="40" t="str">
        <f t="shared" si="10"/>
        <v>ERRO Preço Coluna (C) Faixa 1</v>
      </c>
      <c r="N32" s="40" t="str">
        <f t="shared" si="11"/>
        <v>ERRO Preço Coluna (D) Faixa 1</v>
      </c>
      <c r="O32" s="33"/>
      <c r="P32" s="31" t="str">
        <f>IF(F32&lt;&gt;"",IF(I32=TRUE,"Preços OK na Faixa 4","ERRO Preços na Faixa 4"),"Lançar Preços na Faixa 4")</f>
        <v>ERRO Preços na Faixa 4</v>
      </c>
    </row>
    <row r="33" spans="1:16" ht="25.5">
      <c r="A33" s="14">
        <v>5</v>
      </c>
      <c r="B33" s="15" t="s">
        <v>5</v>
      </c>
      <c r="C33" s="19"/>
      <c r="D33" s="19"/>
      <c r="E33" s="118">
        <f t="shared" si="6"/>
        <v>-1.0000000000000001E-5</v>
      </c>
      <c r="F33" s="118">
        <f t="shared" si="7"/>
        <v>-2.0000000000000002E-5</v>
      </c>
      <c r="G33" s="10">
        <f t="shared" si="4"/>
        <v>0</v>
      </c>
      <c r="H33" s="107"/>
      <c r="I33" s="116" t="str">
        <f t="shared" si="5"/>
        <v/>
      </c>
      <c r="J33" s="18"/>
      <c r="K33" s="40" t="str">
        <f t="shared" si="8"/>
        <v>Lançar Preço Coluna (A) Faixa 1</v>
      </c>
      <c r="L33" s="40" t="str">
        <f t="shared" si="9"/>
        <v>Lançar Preço Coluna (B) Faixa 1</v>
      </c>
      <c r="M33" s="40" t="str">
        <f t="shared" si="10"/>
        <v>ERRO Preço Coluna (C) Faixa 1</v>
      </c>
      <c r="N33" s="40" t="str">
        <f t="shared" si="11"/>
        <v>ERRO Preço Coluna (D) Faixa 1</v>
      </c>
      <c r="O33" s="33"/>
      <c r="P33" s="31" t="str">
        <f>IF(F33&lt;&gt;"",IF(I33=TRUE,"Preços OK na Faixa 5","ERRO Preços na Faixa 5"),"Lançar Preços na Faixa 5")</f>
        <v>ERRO Preços na Faixa 5</v>
      </c>
    </row>
    <row r="34" spans="1:16" ht="25.5">
      <c r="A34" s="11">
        <v>6</v>
      </c>
      <c r="B34" s="12" t="s">
        <v>6</v>
      </c>
      <c r="C34" s="19"/>
      <c r="D34" s="19"/>
      <c r="E34" s="118">
        <f t="shared" si="6"/>
        <v>-1.0000000000000001E-5</v>
      </c>
      <c r="F34" s="118">
        <f t="shared" si="7"/>
        <v>-2.0000000000000002E-5</v>
      </c>
      <c r="G34" s="10">
        <f t="shared" si="4"/>
        <v>0</v>
      </c>
      <c r="H34" s="107"/>
      <c r="I34" s="116" t="str">
        <f t="shared" si="5"/>
        <v/>
      </c>
      <c r="J34" s="4"/>
      <c r="K34" s="40" t="str">
        <f t="shared" si="8"/>
        <v>Lançar Preço Coluna (A) Faixa 1</v>
      </c>
      <c r="L34" s="40" t="str">
        <f t="shared" si="9"/>
        <v>Lançar Preço Coluna (B) Faixa 1</v>
      </c>
      <c r="M34" s="40" t="str">
        <f t="shared" si="10"/>
        <v>ERRO Preço Coluna (C) Faixa 1</v>
      </c>
      <c r="N34" s="40" t="str">
        <f t="shared" si="11"/>
        <v>ERRO Preço Coluna (D) Faixa 1</v>
      </c>
      <c r="O34" s="33"/>
      <c r="P34" s="31" t="str">
        <f>IF(F34&lt;&gt;"",IF(I34=TRUE,"Preços OK na Faixa 6","ERRO Preços na Faixa 6"),"Lançar Preços na Faixa 6")</f>
        <v>ERRO Preços na Faixa 6</v>
      </c>
    </row>
    <row r="35" spans="1:16" ht="25.5">
      <c r="A35" s="11">
        <v>7</v>
      </c>
      <c r="B35" s="12" t="s">
        <v>7</v>
      </c>
      <c r="C35" s="19"/>
      <c r="D35" s="19"/>
      <c r="E35" s="118">
        <f t="shared" si="6"/>
        <v>-1.0000000000000001E-5</v>
      </c>
      <c r="F35" s="118">
        <f t="shared" si="7"/>
        <v>-2.0000000000000002E-5</v>
      </c>
      <c r="G35" s="10">
        <f t="shared" si="4"/>
        <v>0</v>
      </c>
      <c r="H35" s="107"/>
      <c r="I35" s="116" t="str">
        <f t="shared" si="5"/>
        <v/>
      </c>
      <c r="J35" s="4"/>
      <c r="K35" s="40" t="str">
        <f t="shared" si="8"/>
        <v>Lançar Preço Coluna (A) Faixa 1</v>
      </c>
      <c r="L35" s="40" t="str">
        <f t="shared" si="9"/>
        <v>Lançar Preço Coluna (B) Faixa 1</v>
      </c>
      <c r="M35" s="40" t="str">
        <f t="shared" si="10"/>
        <v>ERRO Preço Coluna (C) Faixa 1</v>
      </c>
      <c r="N35" s="40" t="str">
        <f t="shared" si="11"/>
        <v>ERRO Preço Coluna (D) Faixa 1</v>
      </c>
      <c r="O35" s="33"/>
      <c r="P35" s="31" t="str">
        <f>IF(F35&lt;&gt;"",IF(I35=TRUE,"Preços OK na Faixa 7","ERRO Preços na Faixa 7"),"Lançar Preços na Faixa 7")</f>
        <v>ERRO Preços na Faixa 7</v>
      </c>
    </row>
    <row r="36" spans="1:16" ht="25.5">
      <c r="A36" s="11">
        <v>8</v>
      </c>
      <c r="B36" s="12" t="s">
        <v>8</v>
      </c>
      <c r="C36" s="19"/>
      <c r="D36" s="19"/>
      <c r="E36" s="118">
        <f t="shared" si="6"/>
        <v>-1.0000000000000001E-5</v>
      </c>
      <c r="F36" s="118">
        <f t="shared" si="7"/>
        <v>-2.0000000000000002E-5</v>
      </c>
      <c r="G36" s="10">
        <f t="shared" si="4"/>
        <v>0</v>
      </c>
      <c r="H36" s="107"/>
      <c r="I36" s="116" t="str">
        <f t="shared" si="5"/>
        <v/>
      </c>
      <c r="J36" s="4"/>
      <c r="K36" s="40" t="str">
        <f t="shared" si="8"/>
        <v>Lançar Preço Coluna (A) Faixa 1</v>
      </c>
      <c r="L36" s="40" t="str">
        <f t="shared" si="9"/>
        <v>Lançar Preço Coluna (B) Faixa 1</v>
      </c>
      <c r="M36" s="40" t="str">
        <f t="shared" si="10"/>
        <v>ERRO Preço Coluna (C) Faixa 1</v>
      </c>
      <c r="N36" s="40" t="str">
        <f t="shared" si="11"/>
        <v>ERRO Preço Coluna (D) Faixa 1</v>
      </c>
      <c r="O36" s="33"/>
      <c r="P36" s="31" t="str">
        <f>IF(F36&lt;&gt;"",IF(I36=TRUE,"Preços OK na Faixa 8","ERRO Preços na Faixa 8"),"Lançar Preços na Faixa 8")</f>
        <v>ERRO Preços na Faixa 8</v>
      </c>
    </row>
    <row r="37" spans="1:16" ht="25.5">
      <c r="A37" s="11">
        <v>9</v>
      </c>
      <c r="B37" s="12" t="s">
        <v>9</v>
      </c>
      <c r="C37" s="19"/>
      <c r="D37" s="19"/>
      <c r="E37" s="118">
        <f t="shared" si="6"/>
        <v>-1.0000000000000001E-5</v>
      </c>
      <c r="F37" s="118">
        <f t="shared" si="7"/>
        <v>-2.0000000000000002E-5</v>
      </c>
      <c r="G37" s="10">
        <f t="shared" si="4"/>
        <v>0</v>
      </c>
      <c r="H37" s="107"/>
      <c r="I37" s="116" t="str">
        <f t="shared" si="5"/>
        <v/>
      </c>
      <c r="J37" s="4"/>
      <c r="K37" s="40" t="str">
        <f t="shared" si="8"/>
        <v>Lançar Preço Coluna (A) Faixa 1</v>
      </c>
      <c r="L37" s="40" t="str">
        <f t="shared" si="9"/>
        <v>Lançar Preço Coluna (B) Faixa 1</v>
      </c>
      <c r="M37" s="40" t="str">
        <f t="shared" si="10"/>
        <v>ERRO Preço Coluna (C) Faixa 1</v>
      </c>
      <c r="N37" s="40" t="str">
        <f t="shared" si="11"/>
        <v>ERRO Preço Coluna (D) Faixa 1</v>
      </c>
      <c r="O37" s="33"/>
      <c r="P37" s="31" t="str">
        <f>IF(F37&lt;&gt;"",IF(I37=TRUE,"Preços OK na Faixa 9","ERRO Preços na Faixa 9"),"Lançar Preços na Faixa 9")</f>
        <v>ERRO Preços na Faixa 9</v>
      </c>
    </row>
    <row r="38" spans="1:16" ht="25.5">
      <c r="A38" s="11">
        <v>10</v>
      </c>
      <c r="B38" s="12" t="s">
        <v>10</v>
      </c>
      <c r="C38" s="19"/>
      <c r="D38" s="19"/>
      <c r="E38" s="118">
        <f t="shared" si="6"/>
        <v>-1.0000000000000001E-5</v>
      </c>
      <c r="F38" s="118">
        <f t="shared" si="7"/>
        <v>-2.0000000000000002E-5</v>
      </c>
      <c r="G38" s="10">
        <f t="shared" si="4"/>
        <v>0</v>
      </c>
      <c r="H38" s="107"/>
      <c r="I38" s="116" t="str">
        <f t="shared" si="5"/>
        <v/>
      </c>
      <c r="J38" s="4"/>
      <c r="K38" s="40" t="str">
        <f t="shared" si="8"/>
        <v>Lançar Preço Coluna (A) Faixa 1</v>
      </c>
      <c r="L38" s="40" t="str">
        <f t="shared" si="9"/>
        <v>Lançar Preço Coluna (B) Faixa 1</v>
      </c>
      <c r="M38" s="40" t="str">
        <f t="shared" si="10"/>
        <v>ERRO Preço Coluna (C) Faixa 1</v>
      </c>
      <c r="N38" s="40" t="str">
        <f t="shared" si="11"/>
        <v>ERRO Preço Coluna (D) Faixa 1</v>
      </c>
      <c r="O38" s="33"/>
      <c r="P38" s="31" t="str">
        <f>IF(F38&lt;&gt;"",IF(I38=TRUE,"Preços OK na Faixa 10","ERRO Preços na Faixa 10"),"Lançar Preços na Faixa 10")</f>
        <v>ERRO Preços na Faixa 10</v>
      </c>
    </row>
    <row r="39" spans="1:16" ht="25.5">
      <c r="A39" s="11">
        <v>11</v>
      </c>
      <c r="B39" s="12" t="s">
        <v>11</v>
      </c>
      <c r="C39" s="19"/>
      <c r="D39" s="19"/>
      <c r="E39" s="118">
        <f t="shared" si="6"/>
        <v>-1.0000000000000001E-5</v>
      </c>
      <c r="F39" s="118">
        <f t="shared" si="7"/>
        <v>-2.0000000000000002E-5</v>
      </c>
      <c r="G39" s="10">
        <f t="shared" si="4"/>
        <v>0</v>
      </c>
      <c r="H39" s="107"/>
      <c r="I39" s="116" t="str">
        <f t="shared" si="5"/>
        <v/>
      </c>
      <c r="J39" s="4"/>
      <c r="K39" s="40" t="str">
        <f t="shared" si="8"/>
        <v>Lançar Preço Coluna (A) Faixa 1</v>
      </c>
      <c r="L39" s="40" t="str">
        <f t="shared" si="9"/>
        <v>Lançar Preço Coluna (B) Faixa 1</v>
      </c>
      <c r="M39" s="40" t="str">
        <f t="shared" si="10"/>
        <v>ERRO Preço Coluna (C) Faixa 1</v>
      </c>
      <c r="N39" s="40" t="str">
        <f t="shared" si="11"/>
        <v>ERRO Preço Coluna (D) Faixa 1</v>
      </c>
      <c r="O39" s="33"/>
      <c r="P39" s="31" t="str">
        <f>IF(F39&lt;&gt;"",IF(I39=TRUE,"Preços OK na Faixa 11","ERRO Preços na Faixa 11"),"Lançar Preços na Faixa 11")</f>
        <v>ERRO Preços na Faixa 11</v>
      </c>
    </row>
    <row r="40" spans="1:16" ht="25.5">
      <c r="A40" s="11">
        <v>12</v>
      </c>
      <c r="B40" s="12" t="s">
        <v>12</v>
      </c>
      <c r="C40" s="19"/>
      <c r="D40" s="19"/>
      <c r="E40" s="118">
        <f t="shared" si="6"/>
        <v>-1.0000000000000001E-5</v>
      </c>
      <c r="F40" s="118">
        <f t="shared" si="7"/>
        <v>-2.0000000000000002E-5</v>
      </c>
      <c r="G40" s="10">
        <f t="shared" si="4"/>
        <v>0</v>
      </c>
      <c r="H40" s="107"/>
      <c r="I40" s="116" t="str">
        <f t="shared" si="5"/>
        <v/>
      </c>
      <c r="J40" s="4"/>
      <c r="K40" s="40" t="str">
        <f t="shared" si="8"/>
        <v>Lançar Preço Coluna (A) Faixa 1</v>
      </c>
      <c r="L40" s="40" t="str">
        <f t="shared" si="9"/>
        <v>Lançar Preço Coluna (B) Faixa 1</v>
      </c>
      <c r="M40" s="40" t="str">
        <f t="shared" si="10"/>
        <v>ERRO Preço Coluna (C) Faixa 1</v>
      </c>
      <c r="N40" s="40" t="str">
        <f t="shared" si="11"/>
        <v>ERRO Preço Coluna (D) Faixa 1</v>
      </c>
      <c r="O40" s="33"/>
      <c r="P40" s="36" t="str">
        <f>IF(F40&lt;&gt;"",IF(I40=TRUE,"Preços OK na Faixa 12","ERRO Preços na Faixa 12"),"Lançar Preços na Faixa 12")</f>
        <v>ERRO Preços na Faixa 12</v>
      </c>
    </row>
    <row r="41" spans="1:16" ht="26.25" thickBot="1">
      <c r="A41" s="46">
        <v>13</v>
      </c>
      <c r="B41" s="47" t="s">
        <v>13</v>
      </c>
      <c r="C41" s="48"/>
      <c r="D41" s="48"/>
      <c r="E41" s="118">
        <f t="shared" si="6"/>
        <v>-1.0000000000000001E-5</v>
      </c>
      <c r="F41" s="118">
        <f t="shared" si="7"/>
        <v>-2.0000000000000002E-5</v>
      </c>
      <c r="G41" s="49">
        <f t="shared" si="4"/>
        <v>0</v>
      </c>
      <c r="H41" s="107">
        <f>SUM(G29:G41)</f>
        <v>0</v>
      </c>
      <c r="I41" s="116" t="str">
        <f t="shared" si="5"/>
        <v/>
      </c>
      <c r="J41" s="4"/>
      <c r="K41" s="40" t="str">
        <f t="shared" si="8"/>
        <v>Lançar Preço Coluna (A) Faixa 1</v>
      </c>
      <c r="L41" s="40" t="str">
        <f t="shared" si="9"/>
        <v>Lançar Preço Coluna (B) Faixa 1</v>
      </c>
      <c r="M41" s="40" t="str">
        <f t="shared" si="10"/>
        <v>ERRO Preço Coluna (C) Faixa 1</v>
      </c>
      <c r="N41" s="40" t="str">
        <f t="shared" si="11"/>
        <v>ERRO Preço Coluna (D) Faixa 1</v>
      </c>
      <c r="O41" s="39"/>
      <c r="P41" s="36" t="str">
        <f>IF(F41&lt;&gt;"",IF(I41=TRUE,"Preços OK na Faixa 13","ERRO Preços na Faixa 13"),"Lançar Preços na Faixa 13")</f>
        <v>ERRO Preços na Faixa 13</v>
      </c>
    </row>
    <row r="42" spans="1:16" ht="13.5" thickBot="1">
      <c r="H42" s="108"/>
      <c r="K42" s="35"/>
      <c r="L42" s="35"/>
      <c r="M42" s="35"/>
      <c r="N42" s="35"/>
      <c r="O42" s="35"/>
      <c r="P42" s="42"/>
    </row>
    <row r="43" spans="1:16" s="63" customFormat="1" ht="30.75" customHeight="1" thickBot="1">
      <c r="A43" s="120" t="s">
        <v>141</v>
      </c>
      <c r="B43" s="121"/>
      <c r="C43" s="121"/>
      <c r="D43" s="121"/>
      <c r="E43" s="122"/>
      <c r="F43" s="122"/>
      <c r="G43" s="123"/>
      <c r="H43" s="104"/>
      <c r="I43" s="117"/>
      <c r="J43" s="60"/>
      <c r="K43" s="145" t="s">
        <v>50</v>
      </c>
      <c r="L43" s="145"/>
      <c r="M43" s="145"/>
      <c r="N43" s="145"/>
      <c r="O43" s="61"/>
      <c r="P43" s="147" t="s">
        <v>51</v>
      </c>
    </row>
    <row r="44" spans="1:16" ht="51.75" customHeight="1" thickBot="1">
      <c r="A44" s="124" t="s">
        <v>256</v>
      </c>
      <c r="B44" s="125"/>
      <c r="C44" s="125"/>
      <c r="D44" s="125"/>
      <c r="E44" s="125"/>
      <c r="F44" s="125"/>
      <c r="G44" s="126"/>
      <c r="H44" s="105"/>
      <c r="J44" s="4"/>
      <c r="K44" s="145"/>
      <c r="L44" s="145"/>
      <c r="M44" s="145"/>
      <c r="N44" s="145"/>
      <c r="O44" s="18"/>
      <c r="P44" s="147"/>
    </row>
    <row r="45" spans="1:16" ht="13.5" customHeight="1" thickBot="1">
      <c r="A45" s="127" t="s">
        <v>37</v>
      </c>
      <c r="B45" s="127" t="s">
        <v>36</v>
      </c>
      <c r="C45" s="130" t="s">
        <v>45</v>
      </c>
      <c r="D45" s="131"/>
      <c r="E45" s="131"/>
      <c r="F45" s="132"/>
      <c r="G45" s="133" t="s">
        <v>89</v>
      </c>
      <c r="H45" s="106"/>
      <c r="J45" s="4"/>
      <c r="K45" s="145"/>
      <c r="L45" s="145"/>
      <c r="M45" s="145"/>
      <c r="N45" s="145"/>
      <c r="O45" s="18"/>
      <c r="P45" s="147"/>
    </row>
    <row r="46" spans="1:16" ht="13.5" customHeight="1" thickBot="1">
      <c r="A46" s="128"/>
      <c r="B46" s="128"/>
      <c r="C46" s="21" t="s">
        <v>41</v>
      </c>
      <c r="D46" s="20" t="s">
        <v>42</v>
      </c>
      <c r="E46" s="82" t="s">
        <v>43</v>
      </c>
      <c r="F46" s="82" t="s">
        <v>44</v>
      </c>
      <c r="G46" s="134"/>
      <c r="H46" s="106"/>
      <c r="J46" s="4"/>
      <c r="K46" s="145"/>
      <c r="L46" s="145"/>
      <c r="M46" s="145"/>
      <c r="N46" s="145"/>
      <c r="O46" s="18"/>
      <c r="P46" s="147"/>
    </row>
    <row r="47" spans="1:16" ht="39" customHeight="1" thickBot="1">
      <c r="A47" s="129"/>
      <c r="B47" s="129"/>
      <c r="C47" s="29" t="s">
        <v>252</v>
      </c>
      <c r="D47" s="119" t="s">
        <v>253</v>
      </c>
      <c r="E47" s="83" t="s">
        <v>48</v>
      </c>
      <c r="F47" s="83" t="s">
        <v>49</v>
      </c>
      <c r="G47" s="135"/>
      <c r="H47" s="106"/>
      <c r="J47" s="4"/>
      <c r="K47" s="146"/>
      <c r="L47" s="146"/>
      <c r="M47" s="146"/>
      <c r="N47" s="146"/>
      <c r="O47" s="32"/>
      <c r="P47" s="148"/>
    </row>
    <row r="48" spans="1:16" ht="25.5">
      <c r="A48" s="8">
        <v>1</v>
      </c>
      <c r="B48" s="9" t="s">
        <v>1</v>
      </c>
      <c r="C48" s="19"/>
      <c r="D48" s="19"/>
      <c r="E48" s="118">
        <f>D48-0.00001</f>
        <v>-1.0000000000000001E-5</v>
      </c>
      <c r="F48" s="118">
        <f>E48-0.00001</f>
        <v>-2.0000000000000002E-5</v>
      </c>
      <c r="G48" s="10">
        <f t="shared" ref="G48:G60" si="12">SUM(C48:D48)</f>
        <v>0</v>
      </c>
      <c r="H48" s="107"/>
      <c r="I48" s="116" t="str">
        <f t="shared" ref="I48:I60" si="13">IF(C48&lt;&gt;0,AND(D48&lt;C48,E48&lt;D48,F48&lt;E48),"")</f>
        <v/>
      </c>
      <c r="J48" s="4"/>
      <c r="K48" s="40" t="str">
        <f>IF(C48&lt;&gt;0,IF(AND(C48&lt;C29),"Preço Ok Coluna (A) Faixa 1","ERRO Preço Coluna (A) Faixa 1"),"Lançar Preço Coluna (A) Faixa 1")</f>
        <v>Lançar Preço Coluna (A) Faixa 1</v>
      </c>
      <c r="L48" s="40" t="str">
        <f>IF(D48&lt;&gt;0,IF(AND(D48&lt;D29),"Preço Ok Coluna (B) Faixa 1","ERRO Preço Coluna (B) Faixa 1"),"Lançar Preço Coluna (B) Faixa 1")</f>
        <v>Lançar Preço Coluna (B) Faixa 1</v>
      </c>
      <c r="M48" s="40" t="str">
        <f>IF(E48&lt;&gt;0,IF(AND(E48&lt;E29),"Preço Ok Coluna (C) Faixa 1","ERRO Preço Coluna (C) Faixa 1"),"Lançar Preço Coluna (C) Faixa 1")</f>
        <v>ERRO Preço Coluna (C) Faixa 1</v>
      </c>
      <c r="N48" s="40" t="str">
        <f>IF(F48&lt;&gt;0,IF(AND(F48&lt;F29),"Preço Ok Coluna (D) Faixa 1","ERRO Preço Coluna (D) Faixa 1"),"Lançar Preço Coluna (D) Faixa 1")</f>
        <v>ERRO Preço Coluna (D) Faixa 1</v>
      </c>
      <c r="O48" s="40"/>
      <c r="P48" s="31" t="str">
        <f>IF(F48&lt;&gt;"",IF(I48=TRUE,"Preços OK na Faixa 1","ERRO Preços na Faixa 1"),"Lançar Preços na Faixa 1")</f>
        <v>ERRO Preços na Faixa 1</v>
      </c>
    </row>
    <row r="49" spans="1:16" ht="25.5">
      <c r="A49" s="11">
        <v>2</v>
      </c>
      <c r="B49" s="12" t="s">
        <v>2</v>
      </c>
      <c r="C49" s="19"/>
      <c r="D49" s="19"/>
      <c r="E49" s="118">
        <f t="shared" ref="E49:E60" si="14">D49-0.00001</f>
        <v>-1.0000000000000001E-5</v>
      </c>
      <c r="F49" s="118">
        <f t="shared" ref="F49:F60" si="15">E49-0.00001</f>
        <v>-2.0000000000000002E-5</v>
      </c>
      <c r="G49" s="10">
        <f t="shared" si="12"/>
        <v>0</v>
      </c>
      <c r="H49" s="107"/>
      <c r="I49" s="116" t="str">
        <f t="shared" si="13"/>
        <v/>
      </c>
      <c r="J49" s="4"/>
      <c r="K49" s="40" t="str">
        <f>IF(C49&lt;&gt;0,IF(AND(C49&lt;C30),"Preço Ok Coluna (A) Faixa 1","ERRO Preço Coluna (A) Faixa 1"),"Lançar Preço Coluna (A) Faixa 1")</f>
        <v>Lançar Preço Coluna (A) Faixa 1</v>
      </c>
      <c r="L49" s="40" t="str">
        <f>IF(D49&lt;&gt;0,IF(AND(D49&lt;D30),"Preço Ok Coluna (B) Faixa 1","ERRO Preço Coluna (B) Faixa 1"),"Lançar Preço Coluna (B) Faixa 1")</f>
        <v>Lançar Preço Coluna (B) Faixa 1</v>
      </c>
      <c r="M49" s="40" t="str">
        <f>IF(E49&lt;&gt;0,IF(AND(E49&lt;E30),"Preço Ok Coluna (C) Faixa 1","ERRO Preço Coluna (C) Faixa 1"),"Lançar Preço Coluna (C) Faixa 1")</f>
        <v>ERRO Preço Coluna (C) Faixa 1</v>
      </c>
      <c r="N49" s="40" t="str">
        <f>IF(F49&lt;&gt;0,IF(AND(F49&lt;F30),"Preço Ok Coluna (D) Faixa 1","ERRO Preço Coluna (D) Faixa 1"),"Lançar Preço Coluna (D) Faixa 1")</f>
        <v>ERRO Preço Coluna (D) Faixa 1</v>
      </c>
      <c r="O49" s="33"/>
      <c r="P49" s="31" t="str">
        <f>IF(F49&lt;&gt;"",IF(I49=TRUE,"Preços OK na Faixa 2","ERRO Preços na Faixa 2"),"Lançar Preços na Faixa 2")</f>
        <v>ERRO Preços na Faixa 2</v>
      </c>
    </row>
    <row r="50" spans="1:16" ht="25.5">
      <c r="A50" s="11">
        <v>3</v>
      </c>
      <c r="B50" s="12" t="s">
        <v>3</v>
      </c>
      <c r="C50" s="19"/>
      <c r="D50" s="19"/>
      <c r="E50" s="118">
        <f t="shared" si="14"/>
        <v>-1.0000000000000001E-5</v>
      </c>
      <c r="F50" s="118">
        <f t="shared" si="15"/>
        <v>-2.0000000000000002E-5</v>
      </c>
      <c r="G50" s="10">
        <f t="shared" si="12"/>
        <v>0</v>
      </c>
      <c r="H50" s="107"/>
      <c r="I50" s="116" t="str">
        <f t="shared" si="13"/>
        <v/>
      </c>
      <c r="J50" s="4"/>
      <c r="K50" s="40" t="str">
        <f t="shared" ref="K50:K60" si="16">IF(C50&lt;&gt;0,IF(AND(C50&lt;C31),"Preço Ok Coluna (A) Faixa 1","ERRO Preço Coluna (A) Faixa 1"),"Lançar Preço Coluna (A) Faixa 1")</f>
        <v>Lançar Preço Coluna (A) Faixa 1</v>
      </c>
      <c r="L50" s="40" t="str">
        <f t="shared" ref="L50:L60" si="17">IF(D50&lt;&gt;0,IF(AND(D50&lt;D31),"Preço Ok Coluna (B) Faixa 1","ERRO Preço Coluna (B) Faixa 1"),"Lançar Preço Coluna (B) Faixa 1")</f>
        <v>Lançar Preço Coluna (B) Faixa 1</v>
      </c>
      <c r="M50" s="40" t="str">
        <f t="shared" ref="M50:M60" si="18">IF(E50&lt;&gt;0,IF(AND(E50&lt;E31),"Preço Ok Coluna (C) Faixa 1","ERRO Preço Coluna (C) Faixa 1"),"Lançar Preço Coluna (C) Faixa 1")</f>
        <v>ERRO Preço Coluna (C) Faixa 1</v>
      </c>
      <c r="N50" s="40" t="str">
        <f t="shared" ref="N50:N60" si="19">IF(F50&lt;&gt;0,IF(AND(F50&lt;F31),"Preço Ok Coluna (D) Faixa 1","ERRO Preço Coluna (D) Faixa 1"),"Lançar Preço Coluna (D) Faixa 1")</f>
        <v>ERRO Preço Coluna (D) Faixa 1</v>
      </c>
      <c r="O50" s="33"/>
      <c r="P50" s="31" t="str">
        <f>IF(F50&lt;&gt;"",IF(I50=TRUE,"Preços OK na Faixa 3","ERRO Preços na Faixa 3"),"Lançar Preços na Faixa 3")</f>
        <v>ERRO Preços na Faixa 3</v>
      </c>
    </row>
    <row r="51" spans="1:16" ht="25.5">
      <c r="A51" s="94">
        <v>4</v>
      </c>
      <c r="B51" s="95" t="s">
        <v>4</v>
      </c>
      <c r="C51" s="19"/>
      <c r="D51" s="19"/>
      <c r="E51" s="118">
        <f t="shared" si="14"/>
        <v>-1.0000000000000001E-5</v>
      </c>
      <c r="F51" s="118">
        <f t="shared" si="15"/>
        <v>-2.0000000000000002E-5</v>
      </c>
      <c r="G51" s="10">
        <f t="shared" si="12"/>
        <v>0</v>
      </c>
      <c r="H51" s="107"/>
      <c r="I51" s="116" t="str">
        <f t="shared" si="13"/>
        <v/>
      </c>
      <c r="J51" s="4"/>
      <c r="K51" s="40" t="str">
        <f t="shared" si="16"/>
        <v>Lançar Preço Coluna (A) Faixa 1</v>
      </c>
      <c r="L51" s="40" t="str">
        <f t="shared" si="17"/>
        <v>Lançar Preço Coluna (B) Faixa 1</v>
      </c>
      <c r="M51" s="40" t="str">
        <f t="shared" si="18"/>
        <v>ERRO Preço Coluna (C) Faixa 1</v>
      </c>
      <c r="N51" s="40" t="str">
        <f t="shared" si="19"/>
        <v>ERRO Preço Coluna (D) Faixa 1</v>
      </c>
      <c r="O51" s="33"/>
      <c r="P51" s="31" t="str">
        <f>IF(F51&lt;&gt;"",IF(I51=TRUE,"Preços OK na Faixa 4","ERRO Preços na Faixa 4"),"Lançar Preços na Faixa 4")</f>
        <v>ERRO Preços na Faixa 4</v>
      </c>
    </row>
    <row r="52" spans="1:16" ht="25.5">
      <c r="A52" s="14">
        <v>5</v>
      </c>
      <c r="B52" s="15" t="s">
        <v>5</v>
      </c>
      <c r="C52" s="19"/>
      <c r="D52" s="19"/>
      <c r="E52" s="118">
        <f t="shared" si="14"/>
        <v>-1.0000000000000001E-5</v>
      </c>
      <c r="F52" s="118">
        <f t="shared" si="15"/>
        <v>-2.0000000000000002E-5</v>
      </c>
      <c r="G52" s="10">
        <f t="shared" si="12"/>
        <v>0</v>
      </c>
      <c r="H52" s="107"/>
      <c r="I52" s="116" t="str">
        <f t="shared" si="13"/>
        <v/>
      </c>
      <c r="J52" s="18"/>
      <c r="K52" s="40" t="str">
        <f t="shared" si="16"/>
        <v>Lançar Preço Coluna (A) Faixa 1</v>
      </c>
      <c r="L52" s="40" t="str">
        <f t="shared" si="17"/>
        <v>Lançar Preço Coluna (B) Faixa 1</v>
      </c>
      <c r="M52" s="40" t="str">
        <f t="shared" si="18"/>
        <v>ERRO Preço Coluna (C) Faixa 1</v>
      </c>
      <c r="N52" s="40" t="str">
        <f t="shared" si="19"/>
        <v>ERRO Preço Coluna (D) Faixa 1</v>
      </c>
      <c r="O52" s="33"/>
      <c r="P52" s="31" t="str">
        <f>IF(F52&lt;&gt;"",IF(I52=TRUE,"Preços OK na Faixa 5","ERRO Preços na Faixa 5"),"Lançar Preços na Faixa 5")</f>
        <v>ERRO Preços na Faixa 5</v>
      </c>
    </row>
    <row r="53" spans="1:16" ht="25.5">
      <c r="A53" s="11">
        <v>6</v>
      </c>
      <c r="B53" s="12" t="s">
        <v>6</v>
      </c>
      <c r="C53" s="19"/>
      <c r="D53" s="19"/>
      <c r="E53" s="118">
        <f t="shared" si="14"/>
        <v>-1.0000000000000001E-5</v>
      </c>
      <c r="F53" s="118">
        <f t="shared" si="15"/>
        <v>-2.0000000000000002E-5</v>
      </c>
      <c r="G53" s="10">
        <f t="shared" si="12"/>
        <v>0</v>
      </c>
      <c r="H53" s="107"/>
      <c r="I53" s="116" t="str">
        <f t="shared" si="13"/>
        <v/>
      </c>
      <c r="J53" s="4"/>
      <c r="K53" s="40" t="str">
        <f t="shared" si="16"/>
        <v>Lançar Preço Coluna (A) Faixa 1</v>
      </c>
      <c r="L53" s="40" t="str">
        <f t="shared" si="17"/>
        <v>Lançar Preço Coluna (B) Faixa 1</v>
      </c>
      <c r="M53" s="40" t="str">
        <f t="shared" si="18"/>
        <v>ERRO Preço Coluna (C) Faixa 1</v>
      </c>
      <c r="N53" s="40" t="str">
        <f t="shared" si="19"/>
        <v>ERRO Preço Coluna (D) Faixa 1</v>
      </c>
      <c r="O53" s="33"/>
      <c r="P53" s="31" t="str">
        <f>IF(F53&lt;&gt;"",IF(I53=TRUE,"Preços OK na Faixa 6","ERRO Preços na Faixa 6"),"Lançar Preços na Faixa 6")</f>
        <v>ERRO Preços na Faixa 6</v>
      </c>
    </row>
    <row r="54" spans="1:16" ht="25.5">
      <c r="A54" s="11">
        <v>7</v>
      </c>
      <c r="B54" s="12" t="s">
        <v>7</v>
      </c>
      <c r="C54" s="19"/>
      <c r="D54" s="19"/>
      <c r="E54" s="118">
        <f t="shared" si="14"/>
        <v>-1.0000000000000001E-5</v>
      </c>
      <c r="F54" s="118">
        <f t="shared" si="15"/>
        <v>-2.0000000000000002E-5</v>
      </c>
      <c r="G54" s="10">
        <f t="shared" si="12"/>
        <v>0</v>
      </c>
      <c r="H54" s="107"/>
      <c r="I54" s="116" t="str">
        <f t="shared" si="13"/>
        <v/>
      </c>
      <c r="J54" s="4"/>
      <c r="K54" s="40" t="str">
        <f t="shared" si="16"/>
        <v>Lançar Preço Coluna (A) Faixa 1</v>
      </c>
      <c r="L54" s="40" t="str">
        <f t="shared" si="17"/>
        <v>Lançar Preço Coluna (B) Faixa 1</v>
      </c>
      <c r="M54" s="40" t="str">
        <f t="shared" si="18"/>
        <v>ERRO Preço Coluna (C) Faixa 1</v>
      </c>
      <c r="N54" s="40" t="str">
        <f t="shared" si="19"/>
        <v>ERRO Preço Coluna (D) Faixa 1</v>
      </c>
      <c r="O54" s="33"/>
      <c r="P54" s="31" t="str">
        <f>IF(F54&lt;&gt;"",IF(I54=TRUE,"Preços OK na Faixa 7","ERRO Preços na Faixa 7"),"Lançar Preços na Faixa 7")</f>
        <v>ERRO Preços na Faixa 7</v>
      </c>
    </row>
    <row r="55" spans="1:16" ht="25.5">
      <c r="A55" s="11">
        <v>8</v>
      </c>
      <c r="B55" s="12" t="s">
        <v>8</v>
      </c>
      <c r="C55" s="19"/>
      <c r="D55" s="19"/>
      <c r="E55" s="118">
        <f t="shared" si="14"/>
        <v>-1.0000000000000001E-5</v>
      </c>
      <c r="F55" s="118">
        <f t="shared" si="15"/>
        <v>-2.0000000000000002E-5</v>
      </c>
      <c r="G55" s="10">
        <f t="shared" si="12"/>
        <v>0</v>
      </c>
      <c r="H55" s="107"/>
      <c r="I55" s="116" t="str">
        <f t="shared" si="13"/>
        <v/>
      </c>
      <c r="J55" s="4"/>
      <c r="K55" s="40" t="str">
        <f t="shared" si="16"/>
        <v>Lançar Preço Coluna (A) Faixa 1</v>
      </c>
      <c r="L55" s="40" t="str">
        <f t="shared" si="17"/>
        <v>Lançar Preço Coluna (B) Faixa 1</v>
      </c>
      <c r="M55" s="40" t="str">
        <f t="shared" si="18"/>
        <v>ERRO Preço Coluna (C) Faixa 1</v>
      </c>
      <c r="N55" s="40" t="str">
        <f t="shared" si="19"/>
        <v>ERRO Preço Coluna (D) Faixa 1</v>
      </c>
      <c r="O55" s="33"/>
      <c r="P55" s="31" t="str">
        <f>IF(F55&lt;&gt;"",IF(I55=TRUE,"Preços OK na Faixa 8","ERRO Preços na Faixa 8"),"Lançar Preços na Faixa 8")</f>
        <v>ERRO Preços na Faixa 8</v>
      </c>
    </row>
    <row r="56" spans="1:16" ht="25.5">
      <c r="A56" s="11">
        <v>9</v>
      </c>
      <c r="B56" s="12" t="s">
        <v>9</v>
      </c>
      <c r="C56" s="19"/>
      <c r="D56" s="19"/>
      <c r="E56" s="118">
        <f t="shared" si="14"/>
        <v>-1.0000000000000001E-5</v>
      </c>
      <c r="F56" s="118">
        <f t="shared" si="15"/>
        <v>-2.0000000000000002E-5</v>
      </c>
      <c r="G56" s="10">
        <f t="shared" si="12"/>
        <v>0</v>
      </c>
      <c r="H56" s="107"/>
      <c r="I56" s="116" t="str">
        <f t="shared" si="13"/>
        <v/>
      </c>
      <c r="J56" s="4"/>
      <c r="K56" s="40" t="str">
        <f t="shared" si="16"/>
        <v>Lançar Preço Coluna (A) Faixa 1</v>
      </c>
      <c r="L56" s="40" t="str">
        <f t="shared" si="17"/>
        <v>Lançar Preço Coluna (B) Faixa 1</v>
      </c>
      <c r="M56" s="40" t="str">
        <f t="shared" si="18"/>
        <v>ERRO Preço Coluna (C) Faixa 1</v>
      </c>
      <c r="N56" s="40" t="str">
        <f t="shared" si="19"/>
        <v>ERRO Preço Coluna (D) Faixa 1</v>
      </c>
      <c r="O56" s="33"/>
      <c r="P56" s="31" t="str">
        <f>IF(F56&lt;&gt;"",IF(I56=TRUE,"Preços OK na Faixa 9","ERRO Preços na Faixa 9"),"Lançar Preços na Faixa 9")</f>
        <v>ERRO Preços na Faixa 9</v>
      </c>
    </row>
    <row r="57" spans="1:16" ht="25.5">
      <c r="A57" s="11">
        <v>10</v>
      </c>
      <c r="B57" s="12" t="s">
        <v>10</v>
      </c>
      <c r="C57" s="19"/>
      <c r="D57" s="19"/>
      <c r="E57" s="118">
        <f t="shared" si="14"/>
        <v>-1.0000000000000001E-5</v>
      </c>
      <c r="F57" s="118">
        <f t="shared" si="15"/>
        <v>-2.0000000000000002E-5</v>
      </c>
      <c r="G57" s="10">
        <f t="shared" si="12"/>
        <v>0</v>
      </c>
      <c r="H57" s="107"/>
      <c r="I57" s="116" t="str">
        <f t="shared" si="13"/>
        <v/>
      </c>
      <c r="J57" s="4"/>
      <c r="K57" s="40" t="str">
        <f t="shared" si="16"/>
        <v>Lançar Preço Coluna (A) Faixa 1</v>
      </c>
      <c r="L57" s="40" t="str">
        <f t="shared" si="17"/>
        <v>Lançar Preço Coluna (B) Faixa 1</v>
      </c>
      <c r="M57" s="40" t="str">
        <f t="shared" si="18"/>
        <v>ERRO Preço Coluna (C) Faixa 1</v>
      </c>
      <c r="N57" s="40" t="str">
        <f t="shared" si="19"/>
        <v>ERRO Preço Coluna (D) Faixa 1</v>
      </c>
      <c r="O57" s="33"/>
      <c r="P57" s="31" t="str">
        <f>IF(F57&lt;&gt;"",IF(I57=TRUE,"Preços OK na Faixa 10","ERRO Preços na Faixa 10"),"Lançar Preços na Faixa 10")</f>
        <v>ERRO Preços na Faixa 10</v>
      </c>
    </row>
    <row r="58" spans="1:16" ht="25.5">
      <c r="A58" s="11">
        <v>11</v>
      </c>
      <c r="B58" s="12" t="s">
        <v>11</v>
      </c>
      <c r="C58" s="19"/>
      <c r="D58" s="19"/>
      <c r="E58" s="118">
        <f t="shared" si="14"/>
        <v>-1.0000000000000001E-5</v>
      </c>
      <c r="F58" s="118">
        <f t="shared" si="15"/>
        <v>-2.0000000000000002E-5</v>
      </c>
      <c r="G58" s="10">
        <f t="shared" si="12"/>
        <v>0</v>
      </c>
      <c r="H58" s="107"/>
      <c r="I58" s="116" t="str">
        <f t="shared" si="13"/>
        <v/>
      </c>
      <c r="J58" s="4"/>
      <c r="K58" s="40" t="str">
        <f t="shared" si="16"/>
        <v>Lançar Preço Coluna (A) Faixa 1</v>
      </c>
      <c r="L58" s="40" t="str">
        <f t="shared" si="17"/>
        <v>Lançar Preço Coluna (B) Faixa 1</v>
      </c>
      <c r="M58" s="40" t="str">
        <f t="shared" si="18"/>
        <v>ERRO Preço Coluna (C) Faixa 1</v>
      </c>
      <c r="N58" s="40" t="str">
        <f t="shared" si="19"/>
        <v>ERRO Preço Coluna (D) Faixa 1</v>
      </c>
      <c r="O58" s="33"/>
      <c r="P58" s="31" t="str">
        <f>IF(F58&lt;&gt;"",IF(I58=TRUE,"Preços OK na Faixa 11","ERRO Preços na Faixa 11"),"Lançar Preços na Faixa 11")</f>
        <v>ERRO Preços na Faixa 11</v>
      </c>
    </row>
    <row r="59" spans="1:16" ht="25.5">
      <c r="A59" s="11">
        <v>12</v>
      </c>
      <c r="B59" s="12" t="s">
        <v>12</v>
      </c>
      <c r="C59" s="19"/>
      <c r="D59" s="19"/>
      <c r="E59" s="118">
        <f t="shared" si="14"/>
        <v>-1.0000000000000001E-5</v>
      </c>
      <c r="F59" s="118">
        <f t="shared" si="15"/>
        <v>-2.0000000000000002E-5</v>
      </c>
      <c r="G59" s="10">
        <f t="shared" si="12"/>
        <v>0</v>
      </c>
      <c r="H59" s="107"/>
      <c r="I59" s="116" t="str">
        <f t="shared" si="13"/>
        <v/>
      </c>
      <c r="J59" s="4"/>
      <c r="K59" s="40" t="str">
        <f t="shared" si="16"/>
        <v>Lançar Preço Coluna (A) Faixa 1</v>
      </c>
      <c r="L59" s="40" t="str">
        <f t="shared" si="17"/>
        <v>Lançar Preço Coluna (B) Faixa 1</v>
      </c>
      <c r="M59" s="40" t="str">
        <f t="shared" si="18"/>
        <v>ERRO Preço Coluna (C) Faixa 1</v>
      </c>
      <c r="N59" s="40" t="str">
        <f t="shared" si="19"/>
        <v>ERRO Preço Coluna (D) Faixa 1</v>
      </c>
      <c r="O59" s="33"/>
      <c r="P59" s="36" t="str">
        <f>IF(F59&lt;&gt;"",IF(I59=TRUE,"Preços OK na Faixa 12","ERRO Preços na Faixa 12"),"Lançar Preços na Faixa 12")</f>
        <v>ERRO Preços na Faixa 12</v>
      </c>
    </row>
    <row r="60" spans="1:16" ht="26.25" thickBot="1">
      <c r="A60" s="46">
        <v>13</v>
      </c>
      <c r="B60" s="47" t="s">
        <v>13</v>
      </c>
      <c r="C60" s="48"/>
      <c r="D60" s="48"/>
      <c r="E60" s="118">
        <f t="shared" si="14"/>
        <v>-1.0000000000000001E-5</v>
      </c>
      <c r="F60" s="118">
        <f t="shared" si="15"/>
        <v>-2.0000000000000002E-5</v>
      </c>
      <c r="G60" s="49">
        <f t="shared" si="12"/>
        <v>0</v>
      </c>
      <c r="H60" s="107">
        <f>SUM(G48:G60)</f>
        <v>0</v>
      </c>
      <c r="I60" s="116" t="str">
        <f t="shared" si="13"/>
        <v/>
      </c>
      <c r="J60" s="4"/>
      <c r="K60" s="40" t="str">
        <f t="shared" si="16"/>
        <v>Lançar Preço Coluna (A) Faixa 1</v>
      </c>
      <c r="L60" s="40" t="str">
        <f t="shared" si="17"/>
        <v>Lançar Preço Coluna (B) Faixa 1</v>
      </c>
      <c r="M60" s="40" t="str">
        <f t="shared" si="18"/>
        <v>ERRO Preço Coluna (C) Faixa 1</v>
      </c>
      <c r="N60" s="40" t="str">
        <f t="shared" si="19"/>
        <v>ERRO Preço Coluna (D) Faixa 1</v>
      </c>
      <c r="O60" s="39"/>
      <c r="P60" s="31" t="str">
        <f>IF(F60&lt;&gt;"",IF(I60=TRUE,"Preços OK na Faixa 13","ERRO Preços na Faixa 13"),"Lançar Preços na Faixa 13")</f>
        <v>ERRO Preços na Faixa 13</v>
      </c>
    </row>
    <row r="61" spans="1:16" ht="26.25" customHeight="1" thickBot="1">
      <c r="A61" s="88"/>
      <c r="B61" s="89"/>
      <c r="C61" s="91"/>
      <c r="D61" s="91"/>
      <c r="E61" s="91"/>
      <c r="F61" s="91"/>
      <c r="G61" s="90"/>
      <c r="H61" s="75"/>
      <c r="J61" s="4"/>
      <c r="K61" s="35"/>
      <c r="L61" s="35"/>
      <c r="M61" s="35"/>
      <c r="N61" s="35"/>
      <c r="O61" s="35"/>
      <c r="P61" s="42"/>
    </row>
    <row r="62" spans="1:16" ht="24" thickBot="1">
      <c r="A62" s="120" t="s">
        <v>142</v>
      </c>
      <c r="B62" s="121"/>
      <c r="C62" s="121"/>
      <c r="D62" s="121"/>
      <c r="E62" s="122"/>
      <c r="F62" s="122"/>
      <c r="G62" s="123"/>
      <c r="H62" s="65"/>
      <c r="K62" s="145" t="s">
        <v>50</v>
      </c>
      <c r="L62" s="145"/>
      <c r="M62" s="145"/>
      <c r="N62" s="145"/>
      <c r="O62" s="61"/>
      <c r="P62" s="147" t="s">
        <v>51</v>
      </c>
    </row>
    <row r="63" spans="1:16" ht="40.5" customHeight="1" thickBot="1">
      <c r="A63" s="142" t="s">
        <v>258</v>
      </c>
      <c r="B63" s="143"/>
      <c r="C63" s="143"/>
      <c r="D63" s="143"/>
      <c r="E63" s="143"/>
      <c r="F63" s="143"/>
      <c r="G63" s="144"/>
      <c r="H63" s="35"/>
      <c r="K63" s="145"/>
      <c r="L63" s="145"/>
      <c r="M63" s="145"/>
      <c r="N63" s="145"/>
      <c r="O63" s="18"/>
      <c r="P63" s="147"/>
    </row>
    <row r="64" spans="1:16" ht="13.5" thickBot="1">
      <c r="A64" s="127" t="s">
        <v>37</v>
      </c>
      <c r="B64" s="127" t="s">
        <v>36</v>
      </c>
      <c r="C64" s="130" t="s">
        <v>186</v>
      </c>
      <c r="D64" s="131"/>
      <c r="E64" s="131"/>
      <c r="F64" s="132"/>
      <c r="G64" s="133" t="s">
        <v>89</v>
      </c>
      <c r="H64" s="54"/>
      <c r="K64" s="145"/>
      <c r="L64" s="145"/>
      <c r="M64" s="145"/>
      <c r="N64" s="145"/>
      <c r="O64" s="18"/>
      <c r="P64" s="147"/>
    </row>
    <row r="65" spans="1:16" ht="13.5" thickBot="1">
      <c r="A65" s="128"/>
      <c r="B65" s="128"/>
      <c r="C65" s="21" t="s">
        <v>41</v>
      </c>
      <c r="D65" s="20" t="s">
        <v>42</v>
      </c>
      <c r="E65" s="82" t="s">
        <v>43</v>
      </c>
      <c r="F65" s="82" t="s">
        <v>44</v>
      </c>
      <c r="G65" s="134"/>
      <c r="H65" s="54"/>
      <c r="J65" s="1"/>
      <c r="K65" s="145"/>
      <c r="L65" s="145"/>
      <c r="M65" s="145"/>
      <c r="N65" s="145"/>
      <c r="O65" s="18"/>
      <c r="P65" s="147"/>
    </row>
    <row r="66" spans="1:16" ht="26.25" thickBot="1">
      <c r="A66" s="129"/>
      <c r="B66" s="129"/>
      <c r="C66" s="29" t="s">
        <v>46</v>
      </c>
      <c r="D66" s="93" t="s">
        <v>47</v>
      </c>
      <c r="E66" s="83" t="s">
        <v>48</v>
      </c>
      <c r="F66" s="83" t="s">
        <v>49</v>
      </c>
      <c r="G66" s="135"/>
      <c r="H66" s="54"/>
      <c r="J66" s="1"/>
      <c r="K66" s="146"/>
      <c r="L66" s="146"/>
      <c r="M66" s="146"/>
      <c r="N66" s="146"/>
      <c r="O66" s="32"/>
      <c r="P66" s="148"/>
    </row>
    <row r="67" spans="1:16" ht="28.5" customHeight="1">
      <c r="A67" s="8">
        <v>1</v>
      </c>
      <c r="B67" s="9" t="s">
        <v>1</v>
      </c>
      <c r="C67" s="19"/>
      <c r="D67" s="19"/>
      <c r="E67" s="118">
        <f>D67-0.00001</f>
        <v>-1.0000000000000001E-5</v>
      </c>
      <c r="F67" s="118">
        <f>E67-0.00001</f>
        <v>-2.0000000000000002E-5</v>
      </c>
      <c r="G67" s="10">
        <f t="shared" ref="G67:G79" si="20">SUM(C67:D67)</f>
        <v>0</v>
      </c>
      <c r="H67" s="75"/>
      <c r="I67" s="116" t="str">
        <f t="shared" ref="I67:I79" si="21">IF(C67&lt;&gt;0,AND(D67&lt;C67,E67&lt;D67,F67&lt;E67),"")</f>
        <v/>
      </c>
      <c r="J67" s="1"/>
      <c r="K67" s="33" t="str">
        <f>IF(C67&lt;&gt;0,"Preço OK Coluna (A) Faixa 1","Lançar Preço Coluna (A) Faixa 1")</f>
        <v>Lançar Preço Coluna (A) Faixa 1</v>
      </c>
      <c r="L67" s="33" t="str">
        <f>IF(D67&lt;&gt;0,"Preço OK Coluna (B) Faixa 1","Lançar Preço Coluna (B) Faixa 1")</f>
        <v>Lançar Preço Coluna (B) Faixa 1</v>
      </c>
      <c r="M67" s="33" t="str">
        <f>IF(E67&lt;&gt;0,"Preço OK Coluna (C) Faixa 1","Lançar Preço Coluna (C) Faixa 1")</f>
        <v>Preço OK Coluna (C) Faixa 1</v>
      </c>
      <c r="N67" s="33" t="str">
        <f>IF(F67&lt;&gt;0,"Preço OK Coluna (D) Faixa 1","Lançar Preço Coluna (D) Faixa 1")</f>
        <v>Preço OK Coluna (D) Faixa 1</v>
      </c>
      <c r="O67" s="40"/>
      <c r="P67" s="41" t="str">
        <f t="shared" ref="P67:P79" si="22">IF(F67&lt;&gt;"",IF(I67=TRUE,"Preços OK na Faixa 13","ERRO Preços na Faixa 13"),"Lançar Preços na Faixa 13")</f>
        <v>ERRO Preços na Faixa 13</v>
      </c>
    </row>
    <row r="68" spans="1:16" ht="28.5" customHeight="1">
      <c r="A68" s="11">
        <v>2</v>
      </c>
      <c r="B68" s="12" t="s">
        <v>2</v>
      </c>
      <c r="C68" s="19"/>
      <c r="D68" s="19"/>
      <c r="E68" s="118">
        <f t="shared" ref="E68:F79" si="23">D68-0.00001</f>
        <v>-1.0000000000000001E-5</v>
      </c>
      <c r="F68" s="118">
        <f t="shared" si="23"/>
        <v>-2.0000000000000002E-5</v>
      </c>
      <c r="G68" s="10">
        <f t="shared" si="20"/>
        <v>0</v>
      </c>
      <c r="H68" s="75"/>
      <c r="I68" s="116" t="str">
        <f t="shared" si="21"/>
        <v/>
      </c>
      <c r="J68" s="1"/>
      <c r="K68" s="33" t="str">
        <f t="shared" ref="K68:K79" si="24">IF(C68&lt;&gt;0,IF(AND(C68&lt;C67),"Preço Ok Coluna (A) Faixa 13","ERRO Preço Coluna (A) Faixa 13"),"Lançar Preço Coluna (A) Faixa 13")</f>
        <v>Lançar Preço Coluna (A) Faixa 13</v>
      </c>
      <c r="L68" s="33" t="str">
        <f t="shared" ref="L68:L79" si="25">IF(D68&lt;&gt;0,IF(AND(D68&lt;D67),"Preço Ok Coluna (B) Faixa 12","ERRO Preço Coluna (B) Faixa 12"),"Lançar Preço Coluna (B) Faixa 12")</f>
        <v>Lançar Preço Coluna (B) Faixa 12</v>
      </c>
      <c r="M68" s="33" t="str">
        <f t="shared" ref="M68:M79" si="26">IF(E68&lt;&gt;0,IF(AND(E68&lt;E67),"Preço Ok Coluna (C) Faixa 12","ERRO Preço Coluna (C) Faixa 12"),"Lançar Preço Coluna (C) Faixa 12")</f>
        <v>ERRO Preço Coluna (C) Faixa 12</v>
      </c>
      <c r="N68" s="33" t="str">
        <f t="shared" ref="N68:N79" si="27">IF(F68&lt;&gt;0,IF(AND(F68&lt;F67),"Preço Ok Coluna (D) Faixa 12","ERRO Preço Coluna (D) Faixa 12"),"Lançar Preço Coluna (D) Faixa 12")</f>
        <v>ERRO Preço Coluna (D) Faixa 12</v>
      </c>
      <c r="O68" s="33"/>
      <c r="P68" s="31" t="str">
        <f t="shared" si="22"/>
        <v>ERRO Preços na Faixa 13</v>
      </c>
    </row>
    <row r="69" spans="1:16" ht="28.5" customHeight="1">
      <c r="A69" s="11">
        <v>3</v>
      </c>
      <c r="B69" s="12" t="s">
        <v>3</v>
      </c>
      <c r="C69" s="19"/>
      <c r="D69" s="19"/>
      <c r="E69" s="118">
        <f t="shared" si="23"/>
        <v>-1.0000000000000001E-5</v>
      </c>
      <c r="F69" s="118">
        <f t="shared" si="23"/>
        <v>-2.0000000000000002E-5</v>
      </c>
      <c r="G69" s="10">
        <f t="shared" si="20"/>
        <v>0</v>
      </c>
      <c r="H69" s="75"/>
      <c r="I69" s="116" t="str">
        <f t="shared" si="21"/>
        <v/>
      </c>
      <c r="J69" s="1"/>
      <c r="K69" s="33" t="str">
        <f t="shared" si="24"/>
        <v>Lançar Preço Coluna (A) Faixa 13</v>
      </c>
      <c r="L69" s="33" t="str">
        <f t="shared" si="25"/>
        <v>Lançar Preço Coluna (B) Faixa 12</v>
      </c>
      <c r="M69" s="33" t="str">
        <f t="shared" si="26"/>
        <v>ERRO Preço Coluna (C) Faixa 12</v>
      </c>
      <c r="N69" s="33" t="str">
        <f t="shared" si="27"/>
        <v>ERRO Preço Coluna (D) Faixa 12</v>
      </c>
      <c r="O69" s="33"/>
      <c r="P69" s="31" t="str">
        <f t="shared" si="22"/>
        <v>ERRO Preços na Faixa 13</v>
      </c>
    </row>
    <row r="70" spans="1:16" ht="28.5" customHeight="1">
      <c r="A70" s="11">
        <v>4</v>
      </c>
      <c r="B70" s="12" t="s">
        <v>4</v>
      </c>
      <c r="C70" s="19"/>
      <c r="D70" s="19"/>
      <c r="E70" s="118">
        <f t="shared" si="23"/>
        <v>-1.0000000000000001E-5</v>
      </c>
      <c r="F70" s="118">
        <f t="shared" si="23"/>
        <v>-2.0000000000000002E-5</v>
      </c>
      <c r="G70" s="10">
        <f t="shared" si="20"/>
        <v>0</v>
      </c>
      <c r="H70" s="75"/>
      <c r="I70" s="116" t="str">
        <f t="shared" si="21"/>
        <v/>
      </c>
      <c r="J70" s="1"/>
      <c r="K70" s="33" t="str">
        <f t="shared" si="24"/>
        <v>Lançar Preço Coluna (A) Faixa 13</v>
      </c>
      <c r="L70" s="33" t="str">
        <f t="shared" si="25"/>
        <v>Lançar Preço Coluna (B) Faixa 12</v>
      </c>
      <c r="M70" s="33" t="str">
        <f t="shared" si="26"/>
        <v>ERRO Preço Coluna (C) Faixa 12</v>
      </c>
      <c r="N70" s="33" t="str">
        <f t="shared" si="27"/>
        <v>ERRO Preço Coluna (D) Faixa 12</v>
      </c>
      <c r="O70" s="33"/>
      <c r="P70" s="31" t="str">
        <f t="shared" si="22"/>
        <v>ERRO Preços na Faixa 13</v>
      </c>
    </row>
    <row r="71" spans="1:16" ht="28.5" customHeight="1">
      <c r="A71" s="97">
        <v>5</v>
      </c>
      <c r="B71" s="98" t="s">
        <v>5</v>
      </c>
      <c r="C71" s="19"/>
      <c r="D71" s="19"/>
      <c r="E71" s="118">
        <f t="shared" si="23"/>
        <v>-1.0000000000000001E-5</v>
      </c>
      <c r="F71" s="118">
        <f t="shared" si="23"/>
        <v>-2.0000000000000002E-5</v>
      </c>
      <c r="G71" s="10">
        <f t="shared" si="20"/>
        <v>0</v>
      </c>
      <c r="H71" s="75"/>
      <c r="I71" s="116" t="str">
        <f t="shared" si="21"/>
        <v/>
      </c>
      <c r="J71" s="1"/>
      <c r="K71" s="33" t="str">
        <f t="shared" si="24"/>
        <v>Lançar Preço Coluna (A) Faixa 13</v>
      </c>
      <c r="L71" s="33" t="str">
        <f t="shared" si="25"/>
        <v>Lançar Preço Coluna (B) Faixa 12</v>
      </c>
      <c r="M71" s="33" t="str">
        <f t="shared" si="26"/>
        <v>ERRO Preço Coluna (C) Faixa 12</v>
      </c>
      <c r="N71" s="33" t="str">
        <f t="shared" si="27"/>
        <v>ERRO Preço Coluna (D) Faixa 12</v>
      </c>
      <c r="O71" s="33"/>
      <c r="P71" s="31" t="str">
        <f t="shared" si="22"/>
        <v>ERRO Preços na Faixa 13</v>
      </c>
    </row>
    <row r="72" spans="1:16" ht="28.5" customHeight="1">
      <c r="A72" s="11">
        <v>6</v>
      </c>
      <c r="B72" s="12" t="s">
        <v>6</v>
      </c>
      <c r="C72" s="19"/>
      <c r="D72" s="19"/>
      <c r="E72" s="118">
        <f t="shared" si="23"/>
        <v>-1.0000000000000001E-5</v>
      </c>
      <c r="F72" s="118">
        <f t="shared" si="23"/>
        <v>-2.0000000000000002E-5</v>
      </c>
      <c r="G72" s="10">
        <f t="shared" si="20"/>
        <v>0</v>
      </c>
      <c r="H72" s="75"/>
      <c r="I72" s="116" t="str">
        <f t="shared" si="21"/>
        <v/>
      </c>
      <c r="J72" s="1"/>
      <c r="K72" s="33" t="str">
        <f t="shared" si="24"/>
        <v>Lançar Preço Coluna (A) Faixa 13</v>
      </c>
      <c r="L72" s="33" t="str">
        <f t="shared" si="25"/>
        <v>Lançar Preço Coluna (B) Faixa 12</v>
      </c>
      <c r="M72" s="33" t="str">
        <f t="shared" si="26"/>
        <v>ERRO Preço Coluna (C) Faixa 12</v>
      </c>
      <c r="N72" s="33" t="str">
        <f t="shared" si="27"/>
        <v>ERRO Preço Coluna (D) Faixa 12</v>
      </c>
      <c r="O72" s="33"/>
      <c r="P72" s="31" t="str">
        <f t="shared" si="22"/>
        <v>ERRO Preços na Faixa 13</v>
      </c>
    </row>
    <row r="73" spans="1:16" ht="28.5" customHeight="1">
      <c r="A73" s="11">
        <v>7</v>
      </c>
      <c r="B73" s="12" t="s">
        <v>7</v>
      </c>
      <c r="C73" s="19"/>
      <c r="D73" s="19"/>
      <c r="E73" s="118">
        <f t="shared" si="23"/>
        <v>-1.0000000000000001E-5</v>
      </c>
      <c r="F73" s="118">
        <f t="shared" si="23"/>
        <v>-2.0000000000000002E-5</v>
      </c>
      <c r="G73" s="10">
        <f t="shared" si="20"/>
        <v>0</v>
      </c>
      <c r="H73" s="75"/>
      <c r="I73" s="116" t="str">
        <f t="shared" si="21"/>
        <v/>
      </c>
      <c r="J73" s="1"/>
      <c r="K73" s="33" t="str">
        <f t="shared" si="24"/>
        <v>Lançar Preço Coluna (A) Faixa 13</v>
      </c>
      <c r="L73" s="33" t="str">
        <f t="shared" si="25"/>
        <v>Lançar Preço Coluna (B) Faixa 12</v>
      </c>
      <c r="M73" s="33" t="str">
        <f t="shared" si="26"/>
        <v>ERRO Preço Coluna (C) Faixa 12</v>
      </c>
      <c r="N73" s="33" t="str">
        <f t="shared" si="27"/>
        <v>ERRO Preço Coluna (D) Faixa 12</v>
      </c>
      <c r="O73" s="33"/>
      <c r="P73" s="31" t="str">
        <f t="shared" si="22"/>
        <v>ERRO Preços na Faixa 13</v>
      </c>
    </row>
    <row r="74" spans="1:16" ht="28.5" customHeight="1">
      <c r="A74" s="11">
        <v>8</v>
      </c>
      <c r="B74" s="12" t="s">
        <v>8</v>
      </c>
      <c r="C74" s="19"/>
      <c r="D74" s="19"/>
      <c r="E74" s="118">
        <f t="shared" si="23"/>
        <v>-1.0000000000000001E-5</v>
      </c>
      <c r="F74" s="118">
        <f t="shared" si="23"/>
        <v>-2.0000000000000002E-5</v>
      </c>
      <c r="G74" s="10">
        <f t="shared" si="20"/>
        <v>0</v>
      </c>
      <c r="H74" s="75"/>
      <c r="I74" s="116" t="str">
        <f t="shared" si="21"/>
        <v/>
      </c>
      <c r="J74" s="1"/>
      <c r="K74" s="33" t="str">
        <f t="shared" si="24"/>
        <v>Lançar Preço Coluna (A) Faixa 13</v>
      </c>
      <c r="L74" s="33" t="str">
        <f t="shared" si="25"/>
        <v>Lançar Preço Coluna (B) Faixa 12</v>
      </c>
      <c r="M74" s="33" t="str">
        <f t="shared" si="26"/>
        <v>ERRO Preço Coluna (C) Faixa 12</v>
      </c>
      <c r="N74" s="33" t="str">
        <f t="shared" si="27"/>
        <v>ERRO Preço Coluna (D) Faixa 12</v>
      </c>
      <c r="O74" s="33"/>
      <c r="P74" s="31" t="str">
        <f t="shared" si="22"/>
        <v>ERRO Preços na Faixa 13</v>
      </c>
    </row>
    <row r="75" spans="1:16" ht="28.5" customHeight="1">
      <c r="A75" s="11">
        <v>9</v>
      </c>
      <c r="B75" s="12" t="s">
        <v>9</v>
      </c>
      <c r="C75" s="19"/>
      <c r="D75" s="19"/>
      <c r="E75" s="118">
        <f t="shared" si="23"/>
        <v>-1.0000000000000001E-5</v>
      </c>
      <c r="F75" s="118">
        <f t="shared" si="23"/>
        <v>-2.0000000000000002E-5</v>
      </c>
      <c r="G75" s="10">
        <f t="shared" si="20"/>
        <v>0</v>
      </c>
      <c r="H75" s="75"/>
      <c r="I75" s="116" t="str">
        <f t="shared" si="21"/>
        <v/>
      </c>
      <c r="J75" s="1"/>
      <c r="K75" s="33" t="str">
        <f t="shared" si="24"/>
        <v>Lançar Preço Coluna (A) Faixa 13</v>
      </c>
      <c r="L75" s="33" t="str">
        <f t="shared" si="25"/>
        <v>Lançar Preço Coluna (B) Faixa 12</v>
      </c>
      <c r="M75" s="33" t="str">
        <f t="shared" si="26"/>
        <v>ERRO Preço Coluna (C) Faixa 12</v>
      </c>
      <c r="N75" s="33" t="str">
        <f t="shared" si="27"/>
        <v>ERRO Preço Coluna (D) Faixa 12</v>
      </c>
      <c r="O75" s="33"/>
      <c r="P75" s="31" t="str">
        <f t="shared" si="22"/>
        <v>ERRO Preços na Faixa 13</v>
      </c>
    </row>
    <row r="76" spans="1:16" ht="28.5" customHeight="1">
      <c r="A76" s="11">
        <v>10</v>
      </c>
      <c r="B76" s="12" t="s">
        <v>10</v>
      </c>
      <c r="C76" s="19"/>
      <c r="D76" s="19"/>
      <c r="E76" s="118">
        <f t="shared" si="23"/>
        <v>-1.0000000000000001E-5</v>
      </c>
      <c r="F76" s="118">
        <f t="shared" si="23"/>
        <v>-2.0000000000000002E-5</v>
      </c>
      <c r="G76" s="10">
        <f t="shared" si="20"/>
        <v>0</v>
      </c>
      <c r="H76" s="75"/>
      <c r="I76" s="116" t="str">
        <f t="shared" si="21"/>
        <v/>
      </c>
      <c r="J76" s="1"/>
      <c r="K76" s="33" t="str">
        <f t="shared" si="24"/>
        <v>Lançar Preço Coluna (A) Faixa 13</v>
      </c>
      <c r="L76" s="33" t="str">
        <f t="shared" si="25"/>
        <v>Lançar Preço Coluna (B) Faixa 12</v>
      </c>
      <c r="M76" s="33" t="str">
        <f t="shared" si="26"/>
        <v>ERRO Preço Coluna (C) Faixa 12</v>
      </c>
      <c r="N76" s="33" t="str">
        <f t="shared" si="27"/>
        <v>ERRO Preço Coluna (D) Faixa 12</v>
      </c>
      <c r="O76" s="33"/>
      <c r="P76" s="31" t="str">
        <f t="shared" si="22"/>
        <v>ERRO Preços na Faixa 13</v>
      </c>
    </row>
    <row r="77" spans="1:16" ht="28.5" customHeight="1">
      <c r="A77" s="11">
        <v>11</v>
      </c>
      <c r="B77" s="12" t="s">
        <v>11</v>
      </c>
      <c r="C77" s="19"/>
      <c r="D77" s="19"/>
      <c r="E77" s="118">
        <f t="shared" si="23"/>
        <v>-1.0000000000000001E-5</v>
      </c>
      <c r="F77" s="118">
        <f t="shared" si="23"/>
        <v>-2.0000000000000002E-5</v>
      </c>
      <c r="G77" s="10">
        <f t="shared" si="20"/>
        <v>0</v>
      </c>
      <c r="H77" s="75"/>
      <c r="I77" s="116" t="str">
        <f t="shared" si="21"/>
        <v/>
      </c>
      <c r="J77" s="1"/>
      <c r="K77" s="33" t="str">
        <f t="shared" si="24"/>
        <v>Lançar Preço Coluna (A) Faixa 13</v>
      </c>
      <c r="L77" s="33" t="str">
        <f t="shared" si="25"/>
        <v>Lançar Preço Coluna (B) Faixa 12</v>
      </c>
      <c r="M77" s="33" t="str">
        <f t="shared" si="26"/>
        <v>ERRO Preço Coluna (C) Faixa 12</v>
      </c>
      <c r="N77" s="33" t="str">
        <f t="shared" si="27"/>
        <v>ERRO Preço Coluna (D) Faixa 12</v>
      </c>
      <c r="O77" s="33"/>
      <c r="P77" s="31" t="str">
        <f t="shared" si="22"/>
        <v>ERRO Preços na Faixa 13</v>
      </c>
    </row>
    <row r="78" spans="1:16" ht="28.5" customHeight="1">
      <c r="A78" s="11">
        <v>12</v>
      </c>
      <c r="B78" s="12" t="s">
        <v>12</v>
      </c>
      <c r="C78" s="19"/>
      <c r="D78" s="19"/>
      <c r="E78" s="118">
        <f t="shared" si="23"/>
        <v>-1.0000000000000001E-5</v>
      </c>
      <c r="F78" s="118">
        <f t="shared" si="23"/>
        <v>-2.0000000000000002E-5</v>
      </c>
      <c r="G78" s="10">
        <f t="shared" si="20"/>
        <v>0</v>
      </c>
      <c r="H78" s="75"/>
      <c r="I78" s="116" t="str">
        <f t="shared" si="21"/>
        <v/>
      </c>
      <c r="J78" s="1"/>
      <c r="K78" s="33" t="str">
        <f t="shared" si="24"/>
        <v>Lançar Preço Coluna (A) Faixa 13</v>
      </c>
      <c r="L78" s="33" t="str">
        <f t="shared" si="25"/>
        <v>Lançar Preço Coluna (B) Faixa 12</v>
      </c>
      <c r="M78" s="33" t="str">
        <f t="shared" si="26"/>
        <v>ERRO Preço Coluna (C) Faixa 12</v>
      </c>
      <c r="N78" s="33" t="str">
        <f t="shared" si="27"/>
        <v>ERRO Preço Coluna (D) Faixa 12</v>
      </c>
      <c r="O78" s="33"/>
      <c r="P78" s="31" t="str">
        <f t="shared" si="22"/>
        <v>ERRO Preços na Faixa 13</v>
      </c>
    </row>
    <row r="79" spans="1:16" ht="28.5" customHeight="1" thickBot="1">
      <c r="A79" s="46">
        <v>13</v>
      </c>
      <c r="B79" s="47" t="s">
        <v>13</v>
      </c>
      <c r="C79" s="48"/>
      <c r="D79" s="48"/>
      <c r="E79" s="118">
        <f t="shared" si="23"/>
        <v>-1.0000000000000001E-5</v>
      </c>
      <c r="F79" s="118">
        <f t="shared" si="23"/>
        <v>-2.0000000000000002E-5</v>
      </c>
      <c r="G79" s="49">
        <f t="shared" si="20"/>
        <v>0</v>
      </c>
      <c r="H79" s="75">
        <f>SUM(G67:G79)</f>
        <v>0</v>
      </c>
      <c r="I79" s="116" t="str">
        <f t="shared" si="21"/>
        <v/>
      </c>
      <c r="J79" s="1"/>
      <c r="K79" s="33" t="str">
        <f t="shared" si="24"/>
        <v>Lançar Preço Coluna (A) Faixa 13</v>
      </c>
      <c r="L79" s="33" t="str">
        <f t="shared" si="25"/>
        <v>Lançar Preço Coluna (B) Faixa 12</v>
      </c>
      <c r="M79" s="33" t="str">
        <f t="shared" si="26"/>
        <v>ERRO Preço Coluna (C) Faixa 12</v>
      </c>
      <c r="N79" s="33" t="str">
        <f t="shared" si="27"/>
        <v>ERRO Preço Coluna (D) Faixa 12</v>
      </c>
      <c r="O79" s="39"/>
      <c r="P79" s="36" t="str">
        <f t="shared" si="22"/>
        <v>ERRO Preços na Faixa 13</v>
      </c>
    </row>
    <row r="80" spans="1:16" ht="26.25" customHeight="1" thickBot="1">
      <c r="J80" s="1"/>
      <c r="L80" s="1"/>
    </row>
    <row r="81" spans="1:16" s="63" customFormat="1" ht="30.75" customHeight="1" thickBot="1">
      <c r="A81" s="120" t="s">
        <v>143</v>
      </c>
      <c r="B81" s="121"/>
      <c r="C81" s="121"/>
      <c r="D81" s="121"/>
      <c r="E81" s="122"/>
      <c r="F81" s="122"/>
      <c r="G81" s="123"/>
      <c r="H81" s="65"/>
      <c r="I81" s="117"/>
      <c r="J81" s="60"/>
      <c r="K81" s="145" t="s">
        <v>50</v>
      </c>
      <c r="L81" s="145"/>
      <c r="M81" s="145"/>
      <c r="N81" s="145"/>
      <c r="O81" s="61"/>
      <c r="P81" s="147" t="s">
        <v>51</v>
      </c>
    </row>
    <row r="82" spans="1:16" ht="39.75" customHeight="1" thickBot="1">
      <c r="A82" s="142" t="s">
        <v>190</v>
      </c>
      <c r="B82" s="143"/>
      <c r="C82" s="143"/>
      <c r="D82" s="143"/>
      <c r="E82" s="143"/>
      <c r="F82" s="143"/>
      <c r="G82" s="144"/>
      <c r="H82" s="35"/>
      <c r="J82" s="4"/>
      <c r="K82" s="145"/>
      <c r="L82" s="145"/>
      <c r="M82" s="145"/>
      <c r="N82" s="145"/>
      <c r="O82" s="18"/>
      <c r="P82" s="147"/>
    </row>
    <row r="83" spans="1:16" ht="13.5" customHeight="1" thickBot="1">
      <c r="A83" s="127" t="s">
        <v>37</v>
      </c>
      <c r="B83" s="127" t="s">
        <v>36</v>
      </c>
      <c r="C83" s="130" t="s">
        <v>186</v>
      </c>
      <c r="D83" s="131"/>
      <c r="E83" s="131"/>
      <c r="F83" s="132"/>
      <c r="G83" s="133" t="s">
        <v>89</v>
      </c>
      <c r="H83" s="54"/>
      <c r="J83" s="4"/>
      <c r="K83" s="145"/>
      <c r="L83" s="145"/>
      <c r="M83" s="145"/>
      <c r="N83" s="145"/>
      <c r="O83" s="18"/>
      <c r="P83" s="147"/>
    </row>
    <row r="84" spans="1:16" ht="13.5" customHeight="1" thickBot="1">
      <c r="A84" s="128"/>
      <c r="B84" s="128"/>
      <c r="C84" s="21" t="s">
        <v>41</v>
      </c>
      <c r="D84" s="20" t="s">
        <v>42</v>
      </c>
      <c r="E84" s="82" t="s">
        <v>43</v>
      </c>
      <c r="F84" s="82" t="s">
        <v>44</v>
      </c>
      <c r="G84" s="134"/>
      <c r="H84" s="54"/>
      <c r="J84" s="4"/>
      <c r="K84" s="145"/>
      <c r="L84" s="145"/>
      <c r="M84" s="145"/>
      <c r="N84" s="145"/>
      <c r="O84" s="18"/>
      <c r="P84" s="147"/>
    </row>
    <row r="85" spans="1:16" ht="39" customHeight="1" thickBot="1">
      <c r="A85" s="129"/>
      <c r="B85" s="129"/>
      <c r="C85" s="29" t="s">
        <v>46</v>
      </c>
      <c r="D85" s="93" t="s">
        <v>47</v>
      </c>
      <c r="E85" s="83" t="s">
        <v>48</v>
      </c>
      <c r="F85" s="83" t="s">
        <v>49</v>
      </c>
      <c r="G85" s="135"/>
      <c r="H85" s="54"/>
      <c r="J85" s="4"/>
      <c r="K85" s="146"/>
      <c r="L85" s="146"/>
      <c r="M85" s="146"/>
      <c r="N85" s="146"/>
      <c r="O85" s="32"/>
      <c r="P85" s="148"/>
    </row>
    <row r="86" spans="1:16" ht="25.5">
      <c r="A86" s="8">
        <v>1</v>
      </c>
      <c r="B86" s="9" t="s">
        <v>1</v>
      </c>
      <c r="C86" s="19"/>
      <c r="D86" s="19"/>
      <c r="E86" s="118">
        <f>D86-0.00001</f>
        <v>-1.0000000000000001E-5</v>
      </c>
      <c r="F86" s="118">
        <f>E86-0.00001</f>
        <v>-2.0000000000000002E-5</v>
      </c>
      <c r="G86" s="10">
        <f t="shared" ref="G86:G98" si="28">SUM(C86:D86)</f>
        <v>0</v>
      </c>
      <c r="H86" s="75"/>
      <c r="I86" s="116" t="str">
        <f t="shared" ref="I86:I98" si="29">IF(C86&lt;&gt;0,AND(D86&lt;C86,E86&lt;D86,F86&lt;E86),"")</f>
        <v/>
      </c>
      <c r="J86" s="4"/>
      <c r="K86" s="33" t="str">
        <f>IF(C86&lt;&gt;0,"Preço OK Coluna (A) Faixa 1","Lançar Preço Coluna (A) Faixa 1")</f>
        <v>Lançar Preço Coluna (A) Faixa 1</v>
      </c>
      <c r="L86" s="33" t="str">
        <f>IF(D86&lt;&gt;0,"Preço OK Coluna (B) Faixa 1","Lançar Preço Coluna (B) Faixa 1")</f>
        <v>Lançar Preço Coluna (B) Faixa 1</v>
      </c>
      <c r="M86" s="33" t="str">
        <f>IF(E86&lt;&gt;0,"Preço OK Coluna (C) Faixa 1","Lançar Preço Coluna (C) Faixa 1")</f>
        <v>Preço OK Coluna (C) Faixa 1</v>
      </c>
      <c r="N86" s="33" t="str">
        <f>IF(F86&lt;&gt;0,"Preço OK Coluna (D) Faixa 1","Lançar Preço Coluna (D) Faixa 1")</f>
        <v>Preço OK Coluna (D) Faixa 1</v>
      </c>
      <c r="O86" s="40"/>
      <c r="P86" s="41" t="str">
        <f t="shared" ref="P86:P98" si="30">IF(F86&lt;&gt;"",IF(I86=TRUE,"Preços OK na Faixa 13","ERRO Preços na Faixa 13"),"Lançar Preços na Faixa 13")</f>
        <v>ERRO Preços na Faixa 13</v>
      </c>
    </row>
    <row r="87" spans="1:16" ht="25.5">
      <c r="A87" s="11">
        <v>2</v>
      </c>
      <c r="B87" s="12" t="s">
        <v>2</v>
      </c>
      <c r="C87" s="19"/>
      <c r="D87" s="19"/>
      <c r="E87" s="118">
        <f t="shared" ref="E87:F98" si="31">D87-0.00001</f>
        <v>-1.0000000000000001E-5</v>
      </c>
      <c r="F87" s="118">
        <f t="shared" si="31"/>
        <v>-2.0000000000000002E-5</v>
      </c>
      <c r="G87" s="10">
        <f t="shared" si="28"/>
        <v>0</v>
      </c>
      <c r="H87" s="75"/>
      <c r="I87" s="116" t="str">
        <f t="shared" si="29"/>
        <v/>
      </c>
      <c r="J87" s="4"/>
      <c r="K87" s="33" t="str">
        <f t="shared" ref="K87:K98" si="32">IF(C87&lt;&gt;0,IF(AND(C87&lt;C86),"Preço Ok Coluna (A) Faixa 13","ERRO Preço Coluna (A) Faixa 13"),"Lançar Preço Coluna (A) Faixa 13")</f>
        <v>Lançar Preço Coluna (A) Faixa 13</v>
      </c>
      <c r="L87" s="33" t="str">
        <f t="shared" ref="L87:L98" si="33">IF(D87&lt;&gt;0,IF(AND(D87&lt;D86),"Preço Ok Coluna (B) Faixa 12","ERRO Preço Coluna (B) Faixa 12"),"Lançar Preço Coluna (B) Faixa 12")</f>
        <v>Lançar Preço Coluna (B) Faixa 12</v>
      </c>
      <c r="M87" s="33" t="str">
        <f t="shared" ref="M87:M98" si="34">IF(E87&lt;&gt;0,IF(AND(E87&lt;E86),"Preço Ok Coluna (C) Faixa 12","ERRO Preço Coluna (C) Faixa 12"),"Lançar Preço Coluna (C) Faixa 12")</f>
        <v>ERRO Preço Coluna (C) Faixa 12</v>
      </c>
      <c r="N87" s="33" t="str">
        <f t="shared" ref="N87:N98" si="35">IF(F87&lt;&gt;0,IF(AND(F87&lt;F86),"Preço Ok Coluna (D) Faixa 12","ERRO Preço Coluna (D) Faixa 12"),"Lançar Preço Coluna (D) Faixa 12")</f>
        <v>ERRO Preço Coluna (D) Faixa 12</v>
      </c>
      <c r="O87" s="33"/>
      <c r="P87" s="31" t="str">
        <f t="shared" si="30"/>
        <v>ERRO Preços na Faixa 13</v>
      </c>
    </row>
    <row r="88" spans="1:16" ht="25.5">
      <c r="A88" s="11">
        <v>3</v>
      </c>
      <c r="B88" s="12" t="s">
        <v>3</v>
      </c>
      <c r="C88" s="19"/>
      <c r="D88" s="19"/>
      <c r="E88" s="118">
        <f t="shared" si="31"/>
        <v>-1.0000000000000001E-5</v>
      </c>
      <c r="F88" s="118">
        <f t="shared" si="31"/>
        <v>-2.0000000000000002E-5</v>
      </c>
      <c r="G88" s="10">
        <f t="shared" si="28"/>
        <v>0</v>
      </c>
      <c r="H88" s="75"/>
      <c r="I88" s="116" t="str">
        <f t="shared" si="29"/>
        <v/>
      </c>
      <c r="J88" s="4"/>
      <c r="K88" s="33" t="str">
        <f t="shared" si="32"/>
        <v>Lançar Preço Coluna (A) Faixa 13</v>
      </c>
      <c r="L88" s="33" t="str">
        <f t="shared" si="33"/>
        <v>Lançar Preço Coluna (B) Faixa 12</v>
      </c>
      <c r="M88" s="33" t="str">
        <f t="shared" si="34"/>
        <v>ERRO Preço Coluna (C) Faixa 12</v>
      </c>
      <c r="N88" s="33" t="str">
        <f t="shared" si="35"/>
        <v>ERRO Preço Coluna (D) Faixa 12</v>
      </c>
      <c r="O88" s="33"/>
      <c r="P88" s="31" t="str">
        <f t="shared" si="30"/>
        <v>ERRO Preços na Faixa 13</v>
      </c>
    </row>
    <row r="89" spans="1:16" ht="25.5">
      <c r="A89" s="94">
        <v>4</v>
      </c>
      <c r="B89" s="95" t="s">
        <v>4</v>
      </c>
      <c r="C89" s="19"/>
      <c r="D89" s="19"/>
      <c r="E89" s="118">
        <f t="shared" si="31"/>
        <v>-1.0000000000000001E-5</v>
      </c>
      <c r="F89" s="118">
        <f t="shared" si="31"/>
        <v>-2.0000000000000002E-5</v>
      </c>
      <c r="G89" s="10">
        <f t="shared" si="28"/>
        <v>0</v>
      </c>
      <c r="H89" s="75"/>
      <c r="I89" s="116" t="str">
        <f t="shared" si="29"/>
        <v/>
      </c>
      <c r="J89" s="4"/>
      <c r="K89" s="33" t="str">
        <f t="shared" si="32"/>
        <v>Lançar Preço Coluna (A) Faixa 13</v>
      </c>
      <c r="L89" s="33" t="str">
        <f t="shared" si="33"/>
        <v>Lançar Preço Coluna (B) Faixa 12</v>
      </c>
      <c r="M89" s="33" t="str">
        <f t="shared" si="34"/>
        <v>ERRO Preço Coluna (C) Faixa 12</v>
      </c>
      <c r="N89" s="33" t="str">
        <f t="shared" si="35"/>
        <v>ERRO Preço Coluna (D) Faixa 12</v>
      </c>
      <c r="O89" s="33"/>
      <c r="P89" s="31" t="str">
        <f t="shared" si="30"/>
        <v>ERRO Preços na Faixa 13</v>
      </c>
    </row>
    <row r="90" spans="1:16" ht="25.5">
      <c r="A90" s="14">
        <v>5</v>
      </c>
      <c r="B90" s="15" t="s">
        <v>5</v>
      </c>
      <c r="C90" s="19"/>
      <c r="D90" s="19"/>
      <c r="E90" s="118">
        <f t="shared" si="31"/>
        <v>-1.0000000000000001E-5</v>
      </c>
      <c r="F90" s="118">
        <f t="shared" si="31"/>
        <v>-2.0000000000000002E-5</v>
      </c>
      <c r="G90" s="10">
        <f t="shared" si="28"/>
        <v>0</v>
      </c>
      <c r="H90" s="75"/>
      <c r="I90" s="116" t="str">
        <f t="shared" si="29"/>
        <v/>
      </c>
      <c r="J90" s="18"/>
      <c r="K90" s="33" t="str">
        <f t="shared" si="32"/>
        <v>Lançar Preço Coluna (A) Faixa 13</v>
      </c>
      <c r="L90" s="33" t="str">
        <f t="shared" si="33"/>
        <v>Lançar Preço Coluna (B) Faixa 12</v>
      </c>
      <c r="M90" s="33" t="str">
        <f t="shared" si="34"/>
        <v>ERRO Preço Coluna (C) Faixa 12</v>
      </c>
      <c r="N90" s="33" t="str">
        <f t="shared" si="35"/>
        <v>ERRO Preço Coluna (D) Faixa 12</v>
      </c>
      <c r="O90" s="33"/>
      <c r="P90" s="31" t="str">
        <f t="shared" si="30"/>
        <v>ERRO Preços na Faixa 13</v>
      </c>
    </row>
    <row r="91" spans="1:16" ht="25.5">
      <c r="A91" s="11">
        <v>6</v>
      </c>
      <c r="B91" s="12" t="s">
        <v>6</v>
      </c>
      <c r="C91" s="19"/>
      <c r="D91" s="19"/>
      <c r="E91" s="118">
        <f t="shared" si="31"/>
        <v>-1.0000000000000001E-5</v>
      </c>
      <c r="F91" s="118">
        <f t="shared" si="31"/>
        <v>-2.0000000000000002E-5</v>
      </c>
      <c r="G91" s="10">
        <f t="shared" si="28"/>
        <v>0</v>
      </c>
      <c r="H91" s="75"/>
      <c r="I91" s="116" t="str">
        <f t="shared" si="29"/>
        <v/>
      </c>
      <c r="J91" s="4"/>
      <c r="K91" s="33" t="str">
        <f t="shared" si="32"/>
        <v>Lançar Preço Coluna (A) Faixa 13</v>
      </c>
      <c r="L91" s="33" t="str">
        <f t="shared" si="33"/>
        <v>Lançar Preço Coluna (B) Faixa 12</v>
      </c>
      <c r="M91" s="33" t="str">
        <f t="shared" si="34"/>
        <v>ERRO Preço Coluna (C) Faixa 12</v>
      </c>
      <c r="N91" s="33" t="str">
        <f t="shared" si="35"/>
        <v>ERRO Preço Coluna (D) Faixa 12</v>
      </c>
      <c r="O91" s="33"/>
      <c r="P91" s="31" t="str">
        <f t="shared" si="30"/>
        <v>ERRO Preços na Faixa 13</v>
      </c>
    </row>
    <row r="92" spans="1:16" ht="25.5">
      <c r="A92" s="11">
        <v>7</v>
      </c>
      <c r="B92" s="12" t="s">
        <v>7</v>
      </c>
      <c r="C92" s="19"/>
      <c r="D92" s="19"/>
      <c r="E92" s="118">
        <f t="shared" si="31"/>
        <v>-1.0000000000000001E-5</v>
      </c>
      <c r="F92" s="118">
        <f t="shared" si="31"/>
        <v>-2.0000000000000002E-5</v>
      </c>
      <c r="G92" s="10">
        <f t="shared" si="28"/>
        <v>0</v>
      </c>
      <c r="H92" s="75"/>
      <c r="I92" s="116" t="str">
        <f t="shared" si="29"/>
        <v/>
      </c>
      <c r="J92" s="4"/>
      <c r="K92" s="33" t="str">
        <f t="shared" si="32"/>
        <v>Lançar Preço Coluna (A) Faixa 13</v>
      </c>
      <c r="L92" s="33" t="str">
        <f t="shared" si="33"/>
        <v>Lançar Preço Coluna (B) Faixa 12</v>
      </c>
      <c r="M92" s="33" t="str">
        <f t="shared" si="34"/>
        <v>ERRO Preço Coluna (C) Faixa 12</v>
      </c>
      <c r="N92" s="33" t="str">
        <f t="shared" si="35"/>
        <v>ERRO Preço Coluna (D) Faixa 12</v>
      </c>
      <c r="O92" s="33"/>
      <c r="P92" s="31" t="str">
        <f t="shared" si="30"/>
        <v>ERRO Preços na Faixa 13</v>
      </c>
    </row>
    <row r="93" spans="1:16" ht="25.5">
      <c r="A93" s="11">
        <v>8</v>
      </c>
      <c r="B93" s="12" t="s">
        <v>8</v>
      </c>
      <c r="C93" s="19"/>
      <c r="D93" s="19"/>
      <c r="E93" s="118">
        <f t="shared" si="31"/>
        <v>-1.0000000000000001E-5</v>
      </c>
      <c r="F93" s="118">
        <f t="shared" si="31"/>
        <v>-2.0000000000000002E-5</v>
      </c>
      <c r="G93" s="10">
        <f t="shared" si="28"/>
        <v>0</v>
      </c>
      <c r="H93" s="75"/>
      <c r="I93" s="116" t="str">
        <f t="shared" si="29"/>
        <v/>
      </c>
      <c r="J93" s="4"/>
      <c r="K93" s="33" t="str">
        <f t="shared" si="32"/>
        <v>Lançar Preço Coluna (A) Faixa 13</v>
      </c>
      <c r="L93" s="33" t="str">
        <f t="shared" si="33"/>
        <v>Lançar Preço Coluna (B) Faixa 12</v>
      </c>
      <c r="M93" s="33" t="str">
        <f t="shared" si="34"/>
        <v>ERRO Preço Coluna (C) Faixa 12</v>
      </c>
      <c r="N93" s="33" t="str">
        <f t="shared" si="35"/>
        <v>ERRO Preço Coluna (D) Faixa 12</v>
      </c>
      <c r="O93" s="33"/>
      <c r="P93" s="31" t="str">
        <f t="shared" si="30"/>
        <v>ERRO Preços na Faixa 13</v>
      </c>
    </row>
    <row r="94" spans="1:16" ht="25.5">
      <c r="A94" s="11">
        <v>9</v>
      </c>
      <c r="B94" s="12" t="s">
        <v>9</v>
      </c>
      <c r="C94" s="19"/>
      <c r="D94" s="19"/>
      <c r="E94" s="118">
        <f t="shared" si="31"/>
        <v>-1.0000000000000001E-5</v>
      </c>
      <c r="F94" s="118">
        <f t="shared" si="31"/>
        <v>-2.0000000000000002E-5</v>
      </c>
      <c r="G94" s="10">
        <f t="shared" si="28"/>
        <v>0</v>
      </c>
      <c r="H94" s="75"/>
      <c r="I94" s="116" t="str">
        <f t="shared" si="29"/>
        <v/>
      </c>
      <c r="J94" s="4"/>
      <c r="K94" s="33" t="str">
        <f t="shared" si="32"/>
        <v>Lançar Preço Coluna (A) Faixa 13</v>
      </c>
      <c r="L94" s="33" t="str">
        <f t="shared" si="33"/>
        <v>Lançar Preço Coluna (B) Faixa 12</v>
      </c>
      <c r="M94" s="33" t="str">
        <f t="shared" si="34"/>
        <v>ERRO Preço Coluna (C) Faixa 12</v>
      </c>
      <c r="N94" s="33" t="str">
        <f t="shared" si="35"/>
        <v>ERRO Preço Coluna (D) Faixa 12</v>
      </c>
      <c r="O94" s="33"/>
      <c r="P94" s="31" t="str">
        <f t="shared" si="30"/>
        <v>ERRO Preços na Faixa 13</v>
      </c>
    </row>
    <row r="95" spans="1:16" ht="25.5">
      <c r="A95" s="11">
        <v>10</v>
      </c>
      <c r="B95" s="12" t="s">
        <v>10</v>
      </c>
      <c r="C95" s="19"/>
      <c r="D95" s="19"/>
      <c r="E95" s="118">
        <f t="shared" si="31"/>
        <v>-1.0000000000000001E-5</v>
      </c>
      <c r="F95" s="118">
        <f t="shared" si="31"/>
        <v>-2.0000000000000002E-5</v>
      </c>
      <c r="G95" s="10">
        <f t="shared" si="28"/>
        <v>0</v>
      </c>
      <c r="H95" s="75"/>
      <c r="I95" s="116" t="str">
        <f t="shared" si="29"/>
        <v/>
      </c>
      <c r="J95" s="4"/>
      <c r="K95" s="33" t="str">
        <f t="shared" si="32"/>
        <v>Lançar Preço Coluna (A) Faixa 13</v>
      </c>
      <c r="L95" s="33" t="str">
        <f t="shared" si="33"/>
        <v>Lançar Preço Coluna (B) Faixa 12</v>
      </c>
      <c r="M95" s="33" t="str">
        <f t="shared" si="34"/>
        <v>ERRO Preço Coluna (C) Faixa 12</v>
      </c>
      <c r="N95" s="33" t="str">
        <f t="shared" si="35"/>
        <v>ERRO Preço Coluna (D) Faixa 12</v>
      </c>
      <c r="O95" s="33"/>
      <c r="P95" s="31" t="str">
        <f t="shared" si="30"/>
        <v>ERRO Preços na Faixa 13</v>
      </c>
    </row>
    <row r="96" spans="1:16" ht="25.5">
      <c r="A96" s="11">
        <v>11</v>
      </c>
      <c r="B96" s="12" t="s">
        <v>11</v>
      </c>
      <c r="C96" s="19"/>
      <c r="D96" s="19"/>
      <c r="E96" s="118">
        <f t="shared" si="31"/>
        <v>-1.0000000000000001E-5</v>
      </c>
      <c r="F96" s="118">
        <f t="shared" si="31"/>
        <v>-2.0000000000000002E-5</v>
      </c>
      <c r="G96" s="10">
        <f t="shared" si="28"/>
        <v>0</v>
      </c>
      <c r="H96" s="75"/>
      <c r="I96" s="116" t="str">
        <f t="shared" si="29"/>
        <v/>
      </c>
      <c r="J96" s="4"/>
      <c r="K96" s="33" t="str">
        <f t="shared" si="32"/>
        <v>Lançar Preço Coluna (A) Faixa 13</v>
      </c>
      <c r="L96" s="33" t="str">
        <f t="shared" si="33"/>
        <v>Lançar Preço Coluna (B) Faixa 12</v>
      </c>
      <c r="M96" s="33" t="str">
        <f t="shared" si="34"/>
        <v>ERRO Preço Coluna (C) Faixa 12</v>
      </c>
      <c r="N96" s="33" t="str">
        <f t="shared" si="35"/>
        <v>ERRO Preço Coluna (D) Faixa 12</v>
      </c>
      <c r="O96" s="33"/>
      <c r="P96" s="31" t="str">
        <f t="shared" si="30"/>
        <v>ERRO Preços na Faixa 13</v>
      </c>
    </row>
    <row r="97" spans="1:16" ht="25.5">
      <c r="A97" s="11">
        <v>12</v>
      </c>
      <c r="B97" s="12" t="s">
        <v>12</v>
      </c>
      <c r="C97" s="19"/>
      <c r="D97" s="19"/>
      <c r="E97" s="118">
        <f t="shared" si="31"/>
        <v>-1.0000000000000001E-5</v>
      </c>
      <c r="F97" s="118">
        <f t="shared" si="31"/>
        <v>-2.0000000000000002E-5</v>
      </c>
      <c r="G97" s="10">
        <f t="shared" si="28"/>
        <v>0</v>
      </c>
      <c r="H97" s="75"/>
      <c r="I97" s="116" t="str">
        <f t="shared" si="29"/>
        <v/>
      </c>
      <c r="J97" s="4"/>
      <c r="K97" s="33" t="str">
        <f t="shared" si="32"/>
        <v>Lançar Preço Coluna (A) Faixa 13</v>
      </c>
      <c r="L97" s="33" t="str">
        <f t="shared" si="33"/>
        <v>Lançar Preço Coluna (B) Faixa 12</v>
      </c>
      <c r="M97" s="33" t="str">
        <f t="shared" si="34"/>
        <v>ERRO Preço Coluna (C) Faixa 12</v>
      </c>
      <c r="N97" s="33" t="str">
        <f t="shared" si="35"/>
        <v>ERRO Preço Coluna (D) Faixa 12</v>
      </c>
      <c r="O97" s="33"/>
      <c r="P97" s="31" t="str">
        <f t="shared" si="30"/>
        <v>ERRO Preços na Faixa 13</v>
      </c>
    </row>
    <row r="98" spans="1:16" ht="26.25" thickBot="1">
      <c r="A98" s="46">
        <v>13</v>
      </c>
      <c r="B98" s="47" t="s">
        <v>13</v>
      </c>
      <c r="C98" s="48"/>
      <c r="D98" s="48"/>
      <c r="E98" s="118">
        <f t="shared" si="31"/>
        <v>-1.0000000000000001E-5</v>
      </c>
      <c r="F98" s="118">
        <f t="shared" si="31"/>
        <v>-2.0000000000000002E-5</v>
      </c>
      <c r="G98" s="49">
        <f t="shared" si="28"/>
        <v>0</v>
      </c>
      <c r="H98" s="75">
        <f>SUM(G86:G98)</f>
        <v>0</v>
      </c>
      <c r="I98" s="116" t="str">
        <f t="shared" si="29"/>
        <v/>
      </c>
      <c r="J98" s="4"/>
      <c r="K98" s="33" t="str">
        <f t="shared" si="32"/>
        <v>Lançar Preço Coluna (A) Faixa 13</v>
      </c>
      <c r="L98" s="33" t="str">
        <f t="shared" si="33"/>
        <v>Lançar Preço Coluna (B) Faixa 12</v>
      </c>
      <c r="M98" s="33" t="str">
        <f t="shared" si="34"/>
        <v>ERRO Preço Coluna (C) Faixa 12</v>
      </c>
      <c r="N98" s="33" t="str">
        <f t="shared" si="35"/>
        <v>ERRO Preço Coluna (D) Faixa 12</v>
      </c>
      <c r="O98" s="39"/>
      <c r="P98" s="31" t="str">
        <f t="shared" si="30"/>
        <v>ERRO Preços na Faixa 13</v>
      </c>
    </row>
    <row r="99" spans="1:16" ht="25.5" customHeight="1" thickBot="1"/>
    <row r="100" spans="1:16" ht="24" thickBot="1">
      <c r="A100" s="120" t="s">
        <v>144</v>
      </c>
      <c r="B100" s="121"/>
      <c r="C100" s="121"/>
      <c r="D100" s="121"/>
      <c r="E100" s="122"/>
      <c r="F100" s="122"/>
      <c r="G100" s="123"/>
      <c r="H100" s="65"/>
      <c r="K100" s="145" t="s">
        <v>50</v>
      </c>
      <c r="L100" s="145"/>
      <c r="M100" s="145"/>
      <c r="N100" s="145"/>
      <c r="O100" s="61"/>
      <c r="P100" s="147" t="s">
        <v>51</v>
      </c>
    </row>
    <row r="101" spans="1:16" ht="51" customHeight="1" thickBot="1">
      <c r="A101" s="142" t="s">
        <v>184</v>
      </c>
      <c r="B101" s="143"/>
      <c r="C101" s="143"/>
      <c r="D101" s="143"/>
      <c r="E101" s="143"/>
      <c r="F101" s="143"/>
      <c r="G101" s="144"/>
      <c r="H101" s="35"/>
      <c r="K101" s="145"/>
      <c r="L101" s="145"/>
      <c r="M101" s="145"/>
      <c r="N101" s="145"/>
      <c r="O101" s="18"/>
      <c r="P101" s="147"/>
    </row>
    <row r="102" spans="1:16" ht="13.5" thickBot="1">
      <c r="A102" s="127" t="s">
        <v>37</v>
      </c>
      <c r="B102" s="127" t="s">
        <v>36</v>
      </c>
      <c r="C102" s="130" t="s">
        <v>186</v>
      </c>
      <c r="D102" s="131"/>
      <c r="E102" s="131"/>
      <c r="F102" s="132"/>
      <c r="G102" s="133" t="s">
        <v>89</v>
      </c>
      <c r="H102" s="54"/>
      <c r="K102" s="145"/>
      <c r="L102" s="145"/>
      <c r="M102" s="145"/>
      <c r="N102" s="145"/>
      <c r="O102" s="18"/>
      <c r="P102" s="147"/>
    </row>
    <row r="103" spans="1:16" ht="13.5" thickBot="1">
      <c r="A103" s="128"/>
      <c r="B103" s="128"/>
      <c r="C103" s="21" t="s">
        <v>41</v>
      </c>
      <c r="D103" s="20" t="s">
        <v>42</v>
      </c>
      <c r="E103" s="82" t="s">
        <v>43</v>
      </c>
      <c r="F103" s="82" t="s">
        <v>44</v>
      </c>
      <c r="G103" s="134"/>
      <c r="H103" s="54"/>
      <c r="K103" s="145"/>
      <c r="L103" s="145"/>
      <c r="M103" s="145"/>
      <c r="N103" s="145"/>
      <c r="O103" s="18"/>
      <c r="P103" s="147"/>
    </row>
    <row r="104" spans="1:16" ht="26.25" thickBot="1">
      <c r="A104" s="129"/>
      <c r="B104" s="129"/>
      <c r="C104" s="29" t="s">
        <v>46</v>
      </c>
      <c r="D104" s="93" t="s">
        <v>47</v>
      </c>
      <c r="E104" s="83" t="s">
        <v>48</v>
      </c>
      <c r="F104" s="83" t="s">
        <v>49</v>
      </c>
      <c r="G104" s="135"/>
      <c r="H104" s="54"/>
      <c r="K104" s="146"/>
      <c r="L104" s="146"/>
      <c r="M104" s="146"/>
      <c r="N104" s="146"/>
      <c r="O104" s="32"/>
      <c r="P104" s="148"/>
    </row>
    <row r="105" spans="1:16" ht="25.5">
      <c r="A105" s="8">
        <v>1</v>
      </c>
      <c r="B105" s="9" t="s">
        <v>1</v>
      </c>
      <c r="C105" s="19"/>
      <c r="D105" s="19"/>
      <c r="E105" s="118">
        <f>D105-0.00001</f>
        <v>-1.0000000000000001E-5</v>
      </c>
      <c r="F105" s="118">
        <f>E105-0.00001</f>
        <v>-2.0000000000000002E-5</v>
      </c>
      <c r="G105" s="10">
        <f t="shared" ref="G105:G117" si="36">SUM(C105:D105)</f>
        <v>0</v>
      </c>
      <c r="H105" s="75"/>
      <c r="I105" s="116" t="str">
        <f t="shared" ref="I105:I117" si="37">IF(C105&lt;&gt;0,AND(D105&lt;C105,E105&lt;D105,F105&lt;E105),"")</f>
        <v/>
      </c>
      <c r="K105" s="33" t="str">
        <f>IF(C105&lt;&gt;0,"Preço OK Coluna (A) Faixa 1","Lançar Preço Coluna (A) Faixa 1")</f>
        <v>Lançar Preço Coluna (A) Faixa 1</v>
      </c>
      <c r="L105" s="33" t="str">
        <f>IF(D105&lt;&gt;0,"Preço OK Coluna (B) Faixa 1","Lançar Preço Coluna (B) Faixa 1")</f>
        <v>Lançar Preço Coluna (B) Faixa 1</v>
      </c>
      <c r="M105" s="33" t="str">
        <f>IF(E105&lt;&gt;0,"Preço OK Coluna (C) Faixa 1","Lançar Preço Coluna (C) Faixa 1")</f>
        <v>Preço OK Coluna (C) Faixa 1</v>
      </c>
      <c r="N105" s="33" t="str">
        <f>IF(F105&lt;&gt;0,"Preço OK Coluna (D) Faixa 1","Lançar Preço Coluna (D) Faixa 1")</f>
        <v>Preço OK Coluna (D) Faixa 1</v>
      </c>
      <c r="O105" s="40"/>
      <c r="P105" s="41" t="str">
        <f t="shared" ref="P105:P117" si="38">IF(F105&lt;&gt;"",IF(I105=TRUE,"Preços OK na Faixa 13","ERRO Preços na Faixa 13"),"Lançar Preços na Faixa 13")</f>
        <v>ERRO Preços na Faixa 13</v>
      </c>
    </row>
    <row r="106" spans="1:16" ht="25.5">
      <c r="A106" s="11">
        <v>2</v>
      </c>
      <c r="B106" s="12" t="s">
        <v>2</v>
      </c>
      <c r="C106" s="19"/>
      <c r="D106" s="19"/>
      <c r="E106" s="118">
        <f t="shared" ref="E106:F117" si="39">D106-0.00001</f>
        <v>-1.0000000000000001E-5</v>
      </c>
      <c r="F106" s="118">
        <f t="shared" si="39"/>
        <v>-2.0000000000000002E-5</v>
      </c>
      <c r="G106" s="10">
        <f t="shared" si="36"/>
        <v>0</v>
      </c>
      <c r="H106" s="75"/>
      <c r="I106" s="116" t="str">
        <f t="shared" si="37"/>
        <v/>
      </c>
      <c r="K106" s="33" t="str">
        <f t="shared" ref="K106:K117" si="40">IF(C106&lt;&gt;0,IF(AND(C106&lt;C105),"Preço Ok Coluna (A) Faixa 13","ERRO Preço Coluna (A) Faixa 13"),"Lançar Preço Coluna (A) Faixa 13")</f>
        <v>Lançar Preço Coluna (A) Faixa 13</v>
      </c>
      <c r="L106" s="33" t="str">
        <f t="shared" ref="L106:L117" si="41">IF(D106&lt;&gt;0,IF(AND(D106&lt;D105),"Preço Ok Coluna (B) Faixa 12","ERRO Preço Coluna (B) Faixa 12"),"Lançar Preço Coluna (B) Faixa 12")</f>
        <v>Lançar Preço Coluna (B) Faixa 12</v>
      </c>
      <c r="M106" s="33" t="str">
        <f t="shared" ref="M106:M117" si="42">IF(E106&lt;&gt;0,IF(AND(E106&lt;E105),"Preço Ok Coluna (C) Faixa 12","ERRO Preço Coluna (C) Faixa 12"),"Lançar Preço Coluna (C) Faixa 12")</f>
        <v>ERRO Preço Coluna (C) Faixa 12</v>
      </c>
      <c r="N106" s="33" t="str">
        <f t="shared" ref="N106:N117" si="43">IF(F106&lt;&gt;0,IF(AND(F106&lt;F105),"Preço Ok Coluna (D) Faixa 12","ERRO Preço Coluna (D) Faixa 12"),"Lançar Preço Coluna (D) Faixa 12")</f>
        <v>ERRO Preço Coluna (D) Faixa 12</v>
      </c>
      <c r="O106" s="33"/>
      <c r="P106" s="31" t="str">
        <f t="shared" si="38"/>
        <v>ERRO Preços na Faixa 13</v>
      </c>
    </row>
    <row r="107" spans="1:16" ht="25.5">
      <c r="A107" s="11">
        <v>3</v>
      </c>
      <c r="B107" s="12" t="s">
        <v>3</v>
      </c>
      <c r="C107" s="19"/>
      <c r="D107" s="19"/>
      <c r="E107" s="118">
        <f t="shared" si="39"/>
        <v>-1.0000000000000001E-5</v>
      </c>
      <c r="F107" s="118">
        <f t="shared" si="39"/>
        <v>-2.0000000000000002E-5</v>
      </c>
      <c r="G107" s="10">
        <f t="shared" si="36"/>
        <v>0</v>
      </c>
      <c r="H107" s="75"/>
      <c r="I107" s="116" t="str">
        <f t="shared" si="37"/>
        <v/>
      </c>
      <c r="K107" s="33" t="str">
        <f t="shared" si="40"/>
        <v>Lançar Preço Coluna (A) Faixa 13</v>
      </c>
      <c r="L107" s="33" t="str">
        <f t="shared" si="41"/>
        <v>Lançar Preço Coluna (B) Faixa 12</v>
      </c>
      <c r="M107" s="33" t="str">
        <f t="shared" si="42"/>
        <v>ERRO Preço Coluna (C) Faixa 12</v>
      </c>
      <c r="N107" s="33" t="str">
        <f t="shared" si="43"/>
        <v>ERRO Preço Coluna (D) Faixa 12</v>
      </c>
      <c r="O107" s="33"/>
      <c r="P107" s="31" t="str">
        <f t="shared" si="38"/>
        <v>ERRO Preços na Faixa 13</v>
      </c>
    </row>
    <row r="108" spans="1:16" ht="25.5">
      <c r="A108" s="94">
        <v>4</v>
      </c>
      <c r="B108" s="95" t="s">
        <v>4</v>
      </c>
      <c r="C108" s="19"/>
      <c r="D108" s="19"/>
      <c r="E108" s="118">
        <f t="shared" si="39"/>
        <v>-1.0000000000000001E-5</v>
      </c>
      <c r="F108" s="118">
        <f t="shared" si="39"/>
        <v>-2.0000000000000002E-5</v>
      </c>
      <c r="G108" s="10">
        <f t="shared" si="36"/>
        <v>0</v>
      </c>
      <c r="H108" s="75"/>
      <c r="I108" s="116" t="str">
        <f t="shared" si="37"/>
        <v/>
      </c>
      <c r="K108" s="33" t="str">
        <f t="shared" si="40"/>
        <v>Lançar Preço Coluna (A) Faixa 13</v>
      </c>
      <c r="L108" s="33" t="str">
        <f t="shared" si="41"/>
        <v>Lançar Preço Coluna (B) Faixa 12</v>
      </c>
      <c r="M108" s="33" t="str">
        <f t="shared" si="42"/>
        <v>ERRO Preço Coluna (C) Faixa 12</v>
      </c>
      <c r="N108" s="33" t="str">
        <f t="shared" si="43"/>
        <v>ERRO Preço Coluna (D) Faixa 12</v>
      </c>
      <c r="O108" s="33"/>
      <c r="P108" s="31" t="str">
        <f t="shared" si="38"/>
        <v>ERRO Preços na Faixa 13</v>
      </c>
    </row>
    <row r="109" spans="1:16" ht="25.5">
      <c r="A109" s="14">
        <v>5</v>
      </c>
      <c r="B109" s="15" t="s">
        <v>5</v>
      </c>
      <c r="C109" s="19"/>
      <c r="D109" s="19"/>
      <c r="E109" s="118">
        <f t="shared" si="39"/>
        <v>-1.0000000000000001E-5</v>
      </c>
      <c r="F109" s="118">
        <f t="shared" si="39"/>
        <v>-2.0000000000000002E-5</v>
      </c>
      <c r="G109" s="10">
        <f t="shared" si="36"/>
        <v>0</v>
      </c>
      <c r="H109" s="75"/>
      <c r="I109" s="116" t="str">
        <f t="shared" si="37"/>
        <v/>
      </c>
      <c r="K109" s="33" t="str">
        <f t="shared" si="40"/>
        <v>Lançar Preço Coluna (A) Faixa 13</v>
      </c>
      <c r="L109" s="33" t="str">
        <f t="shared" si="41"/>
        <v>Lançar Preço Coluna (B) Faixa 12</v>
      </c>
      <c r="M109" s="33" t="str">
        <f t="shared" si="42"/>
        <v>ERRO Preço Coluna (C) Faixa 12</v>
      </c>
      <c r="N109" s="33" t="str">
        <f t="shared" si="43"/>
        <v>ERRO Preço Coluna (D) Faixa 12</v>
      </c>
      <c r="O109" s="33"/>
      <c r="P109" s="31" t="str">
        <f t="shared" si="38"/>
        <v>ERRO Preços na Faixa 13</v>
      </c>
    </row>
    <row r="110" spans="1:16" ht="25.5">
      <c r="A110" s="11">
        <v>6</v>
      </c>
      <c r="B110" s="12" t="s">
        <v>6</v>
      </c>
      <c r="C110" s="19"/>
      <c r="D110" s="19"/>
      <c r="E110" s="118">
        <f t="shared" si="39"/>
        <v>-1.0000000000000001E-5</v>
      </c>
      <c r="F110" s="118">
        <f t="shared" si="39"/>
        <v>-2.0000000000000002E-5</v>
      </c>
      <c r="G110" s="10">
        <f t="shared" si="36"/>
        <v>0</v>
      </c>
      <c r="H110" s="75"/>
      <c r="I110" s="116" t="str">
        <f t="shared" si="37"/>
        <v/>
      </c>
      <c r="K110" s="33" t="str">
        <f t="shared" si="40"/>
        <v>Lançar Preço Coluna (A) Faixa 13</v>
      </c>
      <c r="L110" s="33" t="str">
        <f t="shared" si="41"/>
        <v>Lançar Preço Coluna (B) Faixa 12</v>
      </c>
      <c r="M110" s="33" t="str">
        <f t="shared" si="42"/>
        <v>ERRO Preço Coluna (C) Faixa 12</v>
      </c>
      <c r="N110" s="33" t="str">
        <f t="shared" si="43"/>
        <v>ERRO Preço Coluna (D) Faixa 12</v>
      </c>
      <c r="O110" s="33"/>
      <c r="P110" s="31" t="str">
        <f t="shared" si="38"/>
        <v>ERRO Preços na Faixa 13</v>
      </c>
    </row>
    <row r="111" spans="1:16" ht="25.5">
      <c r="A111" s="11">
        <v>7</v>
      </c>
      <c r="B111" s="12" t="s">
        <v>7</v>
      </c>
      <c r="C111" s="19"/>
      <c r="D111" s="19"/>
      <c r="E111" s="118">
        <f t="shared" si="39"/>
        <v>-1.0000000000000001E-5</v>
      </c>
      <c r="F111" s="118">
        <f t="shared" si="39"/>
        <v>-2.0000000000000002E-5</v>
      </c>
      <c r="G111" s="10">
        <f t="shared" si="36"/>
        <v>0</v>
      </c>
      <c r="H111" s="75"/>
      <c r="I111" s="116" t="str">
        <f t="shared" si="37"/>
        <v/>
      </c>
      <c r="K111" s="33" t="str">
        <f t="shared" si="40"/>
        <v>Lançar Preço Coluna (A) Faixa 13</v>
      </c>
      <c r="L111" s="33" t="str">
        <f t="shared" si="41"/>
        <v>Lançar Preço Coluna (B) Faixa 12</v>
      </c>
      <c r="M111" s="33" t="str">
        <f t="shared" si="42"/>
        <v>ERRO Preço Coluna (C) Faixa 12</v>
      </c>
      <c r="N111" s="33" t="str">
        <f t="shared" si="43"/>
        <v>ERRO Preço Coluna (D) Faixa 12</v>
      </c>
      <c r="O111" s="33"/>
      <c r="P111" s="31" t="str">
        <f t="shared" si="38"/>
        <v>ERRO Preços na Faixa 13</v>
      </c>
    </row>
    <row r="112" spans="1:16" ht="25.5">
      <c r="A112" s="11">
        <v>8</v>
      </c>
      <c r="B112" s="12" t="s">
        <v>8</v>
      </c>
      <c r="C112" s="19"/>
      <c r="D112" s="19"/>
      <c r="E112" s="118">
        <f t="shared" si="39"/>
        <v>-1.0000000000000001E-5</v>
      </c>
      <c r="F112" s="118">
        <f t="shared" si="39"/>
        <v>-2.0000000000000002E-5</v>
      </c>
      <c r="G112" s="10">
        <f t="shared" si="36"/>
        <v>0</v>
      </c>
      <c r="H112" s="75"/>
      <c r="I112" s="116" t="str">
        <f t="shared" si="37"/>
        <v/>
      </c>
      <c r="K112" s="33" t="str">
        <f t="shared" si="40"/>
        <v>Lançar Preço Coluna (A) Faixa 13</v>
      </c>
      <c r="L112" s="33" t="str">
        <f t="shared" si="41"/>
        <v>Lançar Preço Coluna (B) Faixa 12</v>
      </c>
      <c r="M112" s="33" t="str">
        <f t="shared" si="42"/>
        <v>ERRO Preço Coluna (C) Faixa 12</v>
      </c>
      <c r="N112" s="33" t="str">
        <f t="shared" si="43"/>
        <v>ERRO Preço Coluna (D) Faixa 12</v>
      </c>
      <c r="O112" s="33"/>
      <c r="P112" s="31" t="str">
        <f t="shared" si="38"/>
        <v>ERRO Preços na Faixa 13</v>
      </c>
    </row>
    <row r="113" spans="1:16" ht="25.5">
      <c r="A113" s="11">
        <v>9</v>
      </c>
      <c r="B113" s="12" t="s">
        <v>9</v>
      </c>
      <c r="C113" s="19"/>
      <c r="D113" s="19"/>
      <c r="E113" s="118">
        <f t="shared" si="39"/>
        <v>-1.0000000000000001E-5</v>
      </c>
      <c r="F113" s="118">
        <f t="shared" si="39"/>
        <v>-2.0000000000000002E-5</v>
      </c>
      <c r="G113" s="10">
        <f t="shared" si="36"/>
        <v>0</v>
      </c>
      <c r="H113" s="75"/>
      <c r="I113" s="116" t="str">
        <f t="shared" si="37"/>
        <v/>
      </c>
      <c r="J113" s="1"/>
      <c r="K113" s="33" t="str">
        <f t="shared" si="40"/>
        <v>Lançar Preço Coluna (A) Faixa 13</v>
      </c>
      <c r="L113" s="33" t="str">
        <f t="shared" si="41"/>
        <v>Lançar Preço Coluna (B) Faixa 12</v>
      </c>
      <c r="M113" s="33" t="str">
        <f t="shared" si="42"/>
        <v>ERRO Preço Coluna (C) Faixa 12</v>
      </c>
      <c r="N113" s="33" t="str">
        <f t="shared" si="43"/>
        <v>ERRO Preço Coluna (D) Faixa 12</v>
      </c>
      <c r="O113" s="33"/>
      <c r="P113" s="31" t="str">
        <f t="shared" si="38"/>
        <v>ERRO Preços na Faixa 13</v>
      </c>
    </row>
    <row r="114" spans="1:16" ht="25.5">
      <c r="A114" s="11">
        <v>10</v>
      </c>
      <c r="B114" s="12" t="s">
        <v>10</v>
      </c>
      <c r="C114" s="19"/>
      <c r="D114" s="19"/>
      <c r="E114" s="118">
        <f t="shared" si="39"/>
        <v>-1.0000000000000001E-5</v>
      </c>
      <c r="F114" s="118">
        <f t="shared" si="39"/>
        <v>-2.0000000000000002E-5</v>
      </c>
      <c r="G114" s="10">
        <f t="shared" si="36"/>
        <v>0</v>
      </c>
      <c r="H114" s="75"/>
      <c r="I114" s="116" t="str">
        <f t="shared" si="37"/>
        <v/>
      </c>
      <c r="J114" s="1"/>
      <c r="K114" s="33" t="str">
        <f t="shared" si="40"/>
        <v>Lançar Preço Coluna (A) Faixa 13</v>
      </c>
      <c r="L114" s="33" t="str">
        <f t="shared" si="41"/>
        <v>Lançar Preço Coluna (B) Faixa 12</v>
      </c>
      <c r="M114" s="33" t="str">
        <f t="shared" si="42"/>
        <v>ERRO Preço Coluna (C) Faixa 12</v>
      </c>
      <c r="N114" s="33" t="str">
        <f t="shared" si="43"/>
        <v>ERRO Preço Coluna (D) Faixa 12</v>
      </c>
      <c r="O114" s="33"/>
      <c r="P114" s="31" t="str">
        <f t="shared" si="38"/>
        <v>ERRO Preços na Faixa 13</v>
      </c>
    </row>
    <row r="115" spans="1:16" ht="25.5">
      <c r="A115" s="11">
        <v>11</v>
      </c>
      <c r="B115" s="12" t="s">
        <v>11</v>
      </c>
      <c r="C115" s="19"/>
      <c r="D115" s="19"/>
      <c r="E115" s="118">
        <f t="shared" si="39"/>
        <v>-1.0000000000000001E-5</v>
      </c>
      <c r="F115" s="118">
        <f t="shared" si="39"/>
        <v>-2.0000000000000002E-5</v>
      </c>
      <c r="G115" s="10">
        <f t="shared" si="36"/>
        <v>0</v>
      </c>
      <c r="H115" s="75"/>
      <c r="I115" s="116" t="str">
        <f t="shared" si="37"/>
        <v/>
      </c>
      <c r="J115" s="1"/>
      <c r="K115" s="33" t="str">
        <f t="shared" si="40"/>
        <v>Lançar Preço Coluna (A) Faixa 13</v>
      </c>
      <c r="L115" s="33" t="str">
        <f t="shared" si="41"/>
        <v>Lançar Preço Coluna (B) Faixa 12</v>
      </c>
      <c r="M115" s="33" t="str">
        <f t="shared" si="42"/>
        <v>ERRO Preço Coluna (C) Faixa 12</v>
      </c>
      <c r="N115" s="33" t="str">
        <f t="shared" si="43"/>
        <v>ERRO Preço Coluna (D) Faixa 12</v>
      </c>
      <c r="O115" s="33"/>
      <c r="P115" s="31" t="str">
        <f t="shared" si="38"/>
        <v>ERRO Preços na Faixa 13</v>
      </c>
    </row>
    <row r="116" spans="1:16" ht="25.5">
      <c r="A116" s="11">
        <v>12</v>
      </c>
      <c r="B116" s="12" t="s">
        <v>12</v>
      </c>
      <c r="C116" s="19"/>
      <c r="D116" s="19"/>
      <c r="E116" s="118">
        <f t="shared" si="39"/>
        <v>-1.0000000000000001E-5</v>
      </c>
      <c r="F116" s="118">
        <f t="shared" si="39"/>
        <v>-2.0000000000000002E-5</v>
      </c>
      <c r="G116" s="10">
        <f t="shared" si="36"/>
        <v>0</v>
      </c>
      <c r="H116" s="75"/>
      <c r="I116" s="116" t="str">
        <f t="shared" si="37"/>
        <v/>
      </c>
      <c r="J116" s="1"/>
      <c r="K116" s="33" t="str">
        <f t="shared" si="40"/>
        <v>Lançar Preço Coluna (A) Faixa 13</v>
      </c>
      <c r="L116" s="33" t="str">
        <f t="shared" si="41"/>
        <v>Lançar Preço Coluna (B) Faixa 12</v>
      </c>
      <c r="M116" s="33" t="str">
        <f t="shared" si="42"/>
        <v>ERRO Preço Coluna (C) Faixa 12</v>
      </c>
      <c r="N116" s="33" t="str">
        <f t="shared" si="43"/>
        <v>ERRO Preço Coluna (D) Faixa 12</v>
      </c>
      <c r="O116" s="33"/>
      <c r="P116" s="31" t="str">
        <f t="shared" si="38"/>
        <v>ERRO Preços na Faixa 13</v>
      </c>
    </row>
    <row r="117" spans="1:16" ht="26.25" thickBot="1">
      <c r="A117" s="46">
        <v>13</v>
      </c>
      <c r="B117" s="47" t="s">
        <v>13</v>
      </c>
      <c r="C117" s="48"/>
      <c r="D117" s="48"/>
      <c r="E117" s="118">
        <f t="shared" si="39"/>
        <v>-1.0000000000000001E-5</v>
      </c>
      <c r="F117" s="118">
        <f t="shared" si="39"/>
        <v>-2.0000000000000002E-5</v>
      </c>
      <c r="G117" s="49">
        <f t="shared" si="36"/>
        <v>0</v>
      </c>
      <c r="H117" s="75">
        <f>SUM(G105:G117)</f>
        <v>0</v>
      </c>
      <c r="I117" s="116" t="str">
        <f t="shared" si="37"/>
        <v/>
      </c>
      <c r="J117" s="1"/>
      <c r="K117" s="39" t="str">
        <f t="shared" si="40"/>
        <v>Lançar Preço Coluna (A) Faixa 13</v>
      </c>
      <c r="L117" s="39" t="str">
        <f t="shared" si="41"/>
        <v>Lançar Preço Coluna (B) Faixa 12</v>
      </c>
      <c r="M117" s="39" t="str">
        <f t="shared" si="42"/>
        <v>ERRO Preço Coluna (C) Faixa 12</v>
      </c>
      <c r="N117" s="39" t="str">
        <f t="shared" si="43"/>
        <v>ERRO Preço Coluna (D) Faixa 12</v>
      </c>
      <c r="O117" s="39"/>
      <c r="P117" s="36" t="str">
        <f t="shared" si="38"/>
        <v>ERRO Preços na Faixa 13</v>
      </c>
    </row>
    <row r="118" spans="1:16" ht="13.5" thickBot="1">
      <c r="J118" s="1"/>
      <c r="L118" s="1"/>
    </row>
    <row r="119" spans="1:16" ht="24" customHeight="1" thickBot="1">
      <c r="A119" s="120" t="s">
        <v>145</v>
      </c>
      <c r="B119" s="121"/>
      <c r="C119" s="121"/>
      <c r="D119" s="121"/>
      <c r="E119" s="122"/>
      <c r="F119" s="122"/>
      <c r="G119" s="123"/>
      <c r="H119" s="65"/>
      <c r="J119" s="1"/>
      <c r="K119" s="145" t="s">
        <v>50</v>
      </c>
      <c r="L119" s="145"/>
      <c r="M119" s="145"/>
      <c r="N119" s="145"/>
      <c r="O119" s="61"/>
      <c r="P119" s="147" t="s">
        <v>51</v>
      </c>
    </row>
    <row r="120" spans="1:16" ht="42" customHeight="1" thickBot="1">
      <c r="A120" s="142" t="s">
        <v>257</v>
      </c>
      <c r="B120" s="143"/>
      <c r="C120" s="143"/>
      <c r="D120" s="143"/>
      <c r="E120" s="143"/>
      <c r="F120" s="143"/>
      <c r="G120" s="144"/>
      <c r="H120" s="35"/>
      <c r="J120" s="1"/>
      <c r="K120" s="145"/>
      <c r="L120" s="145"/>
      <c r="M120" s="145"/>
      <c r="N120" s="145"/>
      <c r="O120" s="18"/>
      <c r="P120" s="147"/>
    </row>
    <row r="121" spans="1:16" ht="13.5" customHeight="1" thickBot="1">
      <c r="A121" s="127" t="s">
        <v>37</v>
      </c>
      <c r="B121" s="127" t="s">
        <v>36</v>
      </c>
      <c r="C121" s="130" t="s">
        <v>186</v>
      </c>
      <c r="D121" s="131"/>
      <c r="E121" s="131"/>
      <c r="F121" s="132"/>
      <c r="G121" s="133" t="s">
        <v>89</v>
      </c>
      <c r="H121" s="54"/>
      <c r="J121" s="1"/>
      <c r="K121" s="145"/>
      <c r="L121" s="145"/>
      <c r="M121" s="145"/>
      <c r="N121" s="145"/>
      <c r="O121" s="18"/>
      <c r="P121" s="147"/>
    </row>
    <row r="122" spans="1:16" ht="13.5" customHeight="1" thickBot="1">
      <c r="A122" s="128"/>
      <c r="B122" s="128"/>
      <c r="C122" s="21" t="s">
        <v>41</v>
      </c>
      <c r="D122" s="20" t="s">
        <v>42</v>
      </c>
      <c r="E122" s="82" t="s">
        <v>43</v>
      </c>
      <c r="F122" s="82" t="s">
        <v>44</v>
      </c>
      <c r="G122" s="134"/>
      <c r="H122" s="54"/>
      <c r="J122" s="1"/>
      <c r="K122" s="145"/>
      <c r="L122" s="145"/>
      <c r="M122" s="145"/>
      <c r="N122" s="145"/>
      <c r="O122" s="18"/>
      <c r="P122" s="147"/>
    </row>
    <row r="123" spans="1:16" ht="26.25" thickBot="1">
      <c r="A123" s="129"/>
      <c r="B123" s="129"/>
      <c r="C123" s="29" t="s">
        <v>46</v>
      </c>
      <c r="D123" s="93" t="s">
        <v>47</v>
      </c>
      <c r="E123" s="83" t="s">
        <v>48</v>
      </c>
      <c r="F123" s="83" t="s">
        <v>49</v>
      </c>
      <c r="G123" s="135"/>
      <c r="H123" s="54"/>
      <c r="J123" s="1"/>
      <c r="K123" s="146"/>
      <c r="L123" s="146"/>
      <c r="M123" s="146"/>
      <c r="N123" s="146"/>
      <c r="O123" s="32"/>
      <c r="P123" s="148"/>
    </row>
    <row r="124" spans="1:16" ht="25.5">
      <c r="A124" s="8">
        <v>1</v>
      </c>
      <c r="B124" s="9" t="s">
        <v>1</v>
      </c>
      <c r="C124" s="19"/>
      <c r="D124" s="19"/>
      <c r="E124" s="118">
        <f>D124-0.00001</f>
        <v>-1.0000000000000001E-5</v>
      </c>
      <c r="F124" s="118">
        <f>E124-0.00001</f>
        <v>-2.0000000000000002E-5</v>
      </c>
      <c r="G124" s="10">
        <f t="shared" ref="G124:G136" si="44">SUM(C124:D124)</f>
        <v>0</v>
      </c>
      <c r="H124" s="75"/>
      <c r="I124" s="116" t="str">
        <f t="shared" ref="I124:I136" si="45">IF(C124&lt;&gt;0,AND(D124&lt;C124,E124&lt;D124,F124&lt;E124),"")</f>
        <v/>
      </c>
      <c r="J124" s="1"/>
      <c r="K124" s="33" t="str">
        <f>IF(C124&lt;&gt;0,"Preço OK Coluna (A) Faixa 1","Lançar Preço Coluna (A) Faixa 1")</f>
        <v>Lançar Preço Coluna (A) Faixa 1</v>
      </c>
      <c r="L124" s="33" t="str">
        <f>IF(D124&lt;&gt;0,"Preço OK Coluna (B) Faixa 1","Lançar Preço Coluna (B) Faixa 1")</f>
        <v>Lançar Preço Coluna (B) Faixa 1</v>
      </c>
      <c r="M124" s="33" t="str">
        <f>IF(E124&lt;&gt;0,"Preço OK Coluna (C) Faixa 1","Lançar Preço Coluna (C) Faixa 1")</f>
        <v>Preço OK Coluna (C) Faixa 1</v>
      </c>
      <c r="N124" s="33" t="str">
        <f>IF(F124&lt;&gt;0,"Preço OK Coluna (D) Faixa 1","Lançar Preço Coluna (D) Faixa 1")</f>
        <v>Preço OK Coluna (D) Faixa 1</v>
      </c>
      <c r="O124" s="40"/>
      <c r="P124" s="41" t="str">
        <f t="shared" ref="P124:P136" si="46">IF(F124&lt;&gt;"",IF(I124=TRUE,"Preços OK na Faixa 13","ERRO Preços na Faixa 13"),"Lançar Preços na Faixa 13")</f>
        <v>ERRO Preços na Faixa 13</v>
      </c>
    </row>
    <row r="125" spans="1:16" ht="25.5">
      <c r="A125" s="94">
        <v>2</v>
      </c>
      <c r="B125" s="95" t="s">
        <v>2</v>
      </c>
      <c r="C125" s="19"/>
      <c r="D125" s="19"/>
      <c r="E125" s="118">
        <f t="shared" ref="E125:F136" si="47">D125-0.00001</f>
        <v>-1.0000000000000001E-5</v>
      </c>
      <c r="F125" s="118">
        <f t="shared" si="47"/>
        <v>-2.0000000000000002E-5</v>
      </c>
      <c r="G125" s="10">
        <f t="shared" si="44"/>
        <v>0</v>
      </c>
      <c r="H125" s="75"/>
      <c r="I125" s="116" t="str">
        <f t="shared" si="45"/>
        <v/>
      </c>
      <c r="J125" s="1"/>
      <c r="K125" s="33" t="str">
        <f t="shared" ref="K125:K136" si="48">IF(C125&lt;&gt;0,IF(AND(C125&lt;C124),"Preço Ok Coluna (A) Faixa 13","ERRO Preço Coluna (A) Faixa 13"),"Lançar Preço Coluna (A) Faixa 13")</f>
        <v>Lançar Preço Coluna (A) Faixa 13</v>
      </c>
      <c r="L125" s="33" t="str">
        <f t="shared" ref="L125:L136" si="49">IF(D125&lt;&gt;0,IF(AND(D125&lt;D124),"Preço Ok Coluna (B) Faixa 12","ERRO Preço Coluna (B) Faixa 12"),"Lançar Preço Coluna (B) Faixa 12")</f>
        <v>Lançar Preço Coluna (B) Faixa 12</v>
      </c>
      <c r="M125" s="33" t="str">
        <f t="shared" ref="M125:M136" si="50">IF(E125&lt;&gt;0,IF(AND(E125&lt;E124),"Preço Ok Coluna (C) Faixa 12","ERRO Preço Coluna (C) Faixa 12"),"Lançar Preço Coluna (C) Faixa 12")</f>
        <v>ERRO Preço Coluna (C) Faixa 12</v>
      </c>
      <c r="N125" s="33" t="str">
        <f t="shared" ref="N125:N136" si="51">IF(F125&lt;&gt;0,IF(AND(F125&lt;F124),"Preço Ok Coluna (D) Faixa 12","ERRO Preço Coluna (D) Faixa 12"),"Lançar Preço Coluna (D) Faixa 12")</f>
        <v>ERRO Preço Coluna (D) Faixa 12</v>
      </c>
      <c r="O125" s="33"/>
      <c r="P125" s="31" t="str">
        <f t="shared" si="46"/>
        <v>ERRO Preços na Faixa 13</v>
      </c>
    </row>
    <row r="126" spans="1:16" ht="25.5">
      <c r="A126" s="11">
        <v>3</v>
      </c>
      <c r="B126" s="12" t="s">
        <v>3</v>
      </c>
      <c r="C126" s="19"/>
      <c r="D126" s="19"/>
      <c r="E126" s="118">
        <f t="shared" si="47"/>
        <v>-1.0000000000000001E-5</v>
      </c>
      <c r="F126" s="118">
        <f t="shared" si="47"/>
        <v>-2.0000000000000002E-5</v>
      </c>
      <c r="G126" s="10">
        <f t="shared" si="44"/>
        <v>0</v>
      </c>
      <c r="H126" s="75"/>
      <c r="I126" s="116" t="str">
        <f t="shared" si="45"/>
        <v/>
      </c>
      <c r="J126" s="1"/>
      <c r="K126" s="33" t="str">
        <f t="shared" si="48"/>
        <v>Lançar Preço Coluna (A) Faixa 13</v>
      </c>
      <c r="L126" s="33" t="str">
        <f t="shared" si="49"/>
        <v>Lançar Preço Coluna (B) Faixa 12</v>
      </c>
      <c r="M126" s="33" t="str">
        <f t="shared" si="50"/>
        <v>ERRO Preço Coluna (C) Faixa 12</v>
      </c>
      <c r="N126" s="33" t="str">
        <f t="shared" si="51"/>
        <v>ERRO Preço Coluna (D) Faixa 12</v>
      </c>
      <c r="O126" s="33"/>
      <c r="P126" s="31" t="str">
        <f t="shared" si="46"/>
        <v>ERRO Preços na Faixa 13</v>
      </c>
    </row>
    <row r="127" spans="1:16" ht="25.5">
      <c r="A127" s="11">
        <v>4</v>
      </c>
      <c r="B127" s="12" t="s">
        <v>4</v>
      </c>
      <c r="C127" s="19"/>
      <c r="D127" s="19"/>
      <c r="E127" s="118">
        <f t="shared" si="47"/>
        <v>-1.0000000000000001E-5</v>
      </c>
      <c r="F127" s="118">
        <f t="shared" si="47"/>
        <v>-2.0000000000000002E-5</v>
      </c>
      <c r="G127" s="10">
        <f t="shared" si="44"/>
        <v>0</v>
      </c>
      <c r="H127" s="75"/>
      <c r="I127" s="116" t="str">
        <f t="shared" si="45"/>
        <v/>
      </c>
      <c r="J127" s="1"/>
      <c r="K127" s="33" t="str">
        <f t="shared" si="48"/>
        <v>Lançar Preço Coluna (A) Faixa 13</v>
      </c>
      <c r="L127" s="33" t="str">
        <f t="shared" si="49"/>
        <v>Lançar Preço Coluna (B) Faixa 12</v>
      </c>
      <c r="M127" s="33" t="str">
        <f t="shared" si="50"/>
        <v>ERRO Preço Coluna (C) Faixa 12</v>
      </c>
      <c r="N127" s="33" t="str">
        <f t="shared" si="51"/>
        <v>ERRO Preço Coluna (D) Faixa 12</v>
      </c>
      <c r="O127" s="33"/>
      <c r="P127" s="31" t="str">
        <f t="shared" si="46"/>
        <v>ERRO Preços na Faixa 13</v>
      </c>
    </row>
    <row r="128" spans="1:16" ht="25.5">
      <c r="A128" s="14">
        <v>5</v>
      </c>
      <c r="B128" s="15" t="s">
        <v>5</v>
      </c>
      <c r="C128" s="19"/>
      <c r="D128" s="19"/>
      <c r="E128" s="118">
        <f t="shared" si="47"/>
        <v>-1.0000000000000001E-5</v>
      </c>
      <c r="F128" s="118">
        <f t="shared" si="47"/>
        <v>-2.0000000000000002E-5</v>
      </c>
      <c r="G128" s="10">
        <f t="shared" si="44"/>
        <v>0</v>
      </c>
      <c r="H128" s="75"/>
      <c r="I128" s="116" t="str">
        <f t="shared" si="45"/>
        <v/>
      </c>
      <c r="J128" s="1"/>
      <c r="K128" s="33" t="str">
        <f t="shared" si="48"/>
        <v>Lançar Preço Coluna (A) Faixa 13</v>
      </c>
      <c r="L128" s="33" t="str">
        <f t="shared" si="49"/>
        <v>Lançar Preço Coluna (B) Faixa 12</v>
      </c>
      <c r="M128" s="33" t="str">
        <f t="shared" si="50"/>
        <v>ERRO Preço Coluna (C) Faixa 12</v>
      </c>
      <c r="N128" s="33" t="str">
        <f t="shared" si="51"/>
        <v>ERRO Preço Coluna (D) Faixa 12</v>
      </c>
      <c r="O128" s="33"/>
      <c r="P128" s="31" t="str">
        <f t="shared" si="46"/>
        <v>ERRO Preços na Faixa 13</v>
      </c>
    </row>
    <row r="129" spans="1:16" ht="25.5">
      <c r="A129" s="11">
        <v>6</v>
      </c>
      <c r="B129" s="12" t="s">
        <v>6</v>
      </c>
      <c r="C129" s="19"/>
      <c r="D129" s="19"/>
      <c r="E129" s="118">
        <f t="shared" si="47"/>
        <v>-1.0000000000000001E-5</v>
      </c>
      <c r="F129" s="118">
        <f t="shared" si="47"/>
        <v>-2.0000000000000002E-5</v>
      </c>
      <c r="G129" s="10">
        <f t="shared" si="44"/>
        <v>0</v>
      </c>
      <c r="H129" s="75"/>
      <c r="I129" s="116" t="str">
        <f t="shared" si="45"/>
        <v/>
      </c>
      <c r="J129" s="1"/>
      <c r="K129" s="33" t="str">
        <f t="shared" si="48"/>
        <v>Lançar Preço Coluna (A) Faixa 13</v>
      </c>
      <c r="L129" s="33" t="str">
        <f t="shared" si="49"/>
        <v>Lançar Preço Coluna (B) Faixa 12</v>
      </c>
      <c r="M129" s="33" t="str">
        <f t="shared" si="50"/>
        <v>ERRO Preço Coluna (C) Faixa 12</v>
      </c>
      <c r="N129" s="33" t="str">
        <f t="shared" si="51"/>
        <v>ERRO Preço Coluna (D) Faixa 12</v>
      </c>
      <c r="O129" s="33"/>
      <c r="P129" s="31" t="str">
        <f t="shared" si="46"/>
        <v>ERRO Preços na Faixa 13</v>
      </c>
    </row>
    <row r="130" spans="1:16" ht="25.5">
      <c r="A130" s="11">
        <v>7</v>
      </c>
      <c r="B130" s="12" t="s">
        <v>7</v>
      </c>
      <c r="C130" s="19"/>
      <c r="D130" s="19"/>
      <c r="E130" s="118">
        <f t="shared" si="47"/>
        <v>-1.0000000000000001E-5</v>
      </c>
      <c r="F130" s="118">
        <f t="shared" si="47"/>
        <v>-2.0000000000000002E-5</v>
      </c>
      <c r="G130" s="10">
        <f t="shared" si="44"/>
        <v>0</v>
      </c>
      <c r="H130" s="75"/>
      <c r="I130" s="116" t="str">
        <f t="shared" si="45"/>
        <v/>
      </c>
      <c r="J130" s="1"/>
      <c r="K130" s="33" t="str">
        <f t="shared" si="48"/>
        <v>Lançar Preço Coluna (A) Faixa 13</v>
      </c>
      <c r="L130" s="33" t="str">
        <f t="shared" si="49"/>
        <v>Lançar Preço Coluna (B) Faixa 12</v>
      </c>
      <c r="M130" s="33" t="str">
        <f t="shared" si="50"/>
        <v>ERRO Preço Coluna (C) Faixa 12</v>
      </c>
      <c r="N130" s="33" t="str">
        <f t="shared" si="51"/>
        <v>ERRO Preço Coluna (D) Faixa 12</v>
      </c>
      <c r="O130" s="33"/>
      <c r="P130" s="31" t="str">
        <f t="shared" si="46"/>
        <v>ERRO Preços na Faixa 13</v>
      </c>
    </row>
    <row r="131" spans="1:16" ht="25.5">
      <c r="A131" s="11">
        <v>8</v>
      </c>
      <c r="B131" s="12" t="s">
        <v>8</v>
      </c>
      <c r="C131" s="19"/>
      <c r="D131" s="19"/>
      <c r="E131" s="118">
        <f t="shared" si="47"/>
        <v>-1.0000000000000001E-5</v>
      </c>
      <c r="F131" s="118">
        <f t="shared" si="47"/>
        <v>-2.0000000000000002E-5</v>
      </c>
      <c r="G131" s="10">
        <f t="shared" si="44"/>
        <v>0</v>
      </c>
      <c r="H131" s="75"/>
      <c r="I131" s="116" t="str">
        <f t="shared" si="45"/>
        <v/>
      </c>
      <c r="J131" s="1"/>
      <c r="K131" s="33" t="str">
        <f t="shared" si="48"/>
        <v>Lançar Preço Coluna (A) Faixa 13</v>
      </c>
      <c r="L131" s="33" t="str">
        <f t="shared" si="49"/>
        <v>Lançar Preço Coluna (B) Faixa 12</v>
      </c>
      <c r="M131" s="33" t="str">
        <f t="shared" si="50"/>
        <v>ERRO Preço Coluna (C) Faixa 12</v>
      </c>
      <c r="N131" s="33" t="str">
        <f t="shared" si="51"/>
        <v>ERRO Preço Coluna (D) Faixa 12</v>
      </c>
      <c r="O131" s="33"/>
      <c r="P131" s="31" t="str">
        <f t="shared" si="46"/>
        <v>ERRO Preços na Faixa 13</v>
      </c>
    </row>
    <row r="132" spans="1:16" ht="25.5">
      <c r="A132" s="11">
        <v>9</v>
      </c>
      <c r="B132" s="12" t="s">
        <v>9</v>
      </c>
      <c r="C132" s="19"/>
      <c r="D132" s="19"/>
      <c r="E132" s="118">
        <f t="shared" si="47"/>
        <v>-1.0000000000000001E-5</v>
      </c>
      <c r="F132" s="118">
        <f t="shared" si="47"/>
        <v>-2.0000000000000002E-5</v>
      </c>
      <c r="G132" s="10">
        <f t="shared" si="44"/>
        <v>0</v>
      </c>
      <c r="H132" s="75"/>
      <c r="I132" s="116" t="str">
        <f t="shared" si="45"/>
        <v/>
      </c>
      <c r="J132" s="1"/>
      <c r="K132" s="33" t="str">
        <f t="shared" si="48"/>
        <v>Lançar Preço Coluna (A) Faixa 13</v>
      </c>
      <c r="L132" s="33" t="str">
        <f t="shared" si="49"/>
        <v>Lançar Preço Coluna (B) Faixa 12</v>
      </c>
      <c r="M132" s="33" t="str">
        <f t="shared" si="50"/>
        <v>ERRO Preço Coluna (C) Faixa 12</v>
      </c>
      <c r="N132" s="33" t="str">
        <f t="shared" si="51"/>
        <v>ERRO Preço Coluna (D) Faixa 12</v>
      </c>
      <c r="O132" s="33"/>
      <c r="P132" s="31" t="str">
        <f t="shared" si="46"/>
        <v>ERRO Preços na Faixa 13</v>
      </c>
    </row>
    <row r="133" spans="1:16" ht="25.5">
      <c r="A133" s="11">
        <v>10</v>
      </c>
      <c r="B133" s="12" t="s">
        <v>10</v>
      </c>
      <c r="C133" s="19"/>
      <c r="D133" s="19"/>
      <c r="E133" s="118">
        <f t="shared" si="47"/>
        <v>-1.0000000000000001E-5</v>
      </c>
      <c r="F133" s="118">
        <f t="shared" si="47"/>
        <v>-2.0000000000000002E-5</v>
      </c>
      <c r="G133" s="10">
        <f t="shared" si="44"/>
        <v>0</v>
      </c>
      <c r="H133" s="75"/>
      <c r="I133" s="116" t="str">
        <f t="shared" si="45"/>
        <v/>
      </c>
      <c r="J133" s="1"/>
      <c r="K133" s="33" t="str">
        <f t="shared" si="48"/>
        <v>Lançar Preço Coluna (A) Faixa 13</v>
      </c>
      <c r="L133" s="33" t="str">
        <f t="shared" si="49"/>
        <v>Lançar Preço Coluna (B) Faixa 12</v>
      </c>
      <c r="M133" s="33" t="str">
        <f t="shared" si="50"/>
        <v>ERRO Preço Coluna (C) Faixa 12</v>
      </c>
      <c r="N133" s="33" t="str">
        <f t="shared" si="51"/>
        <v>ERRO Preço Coluna (D) Faixa 12</v>
      </c>
      <c r="O133" s="33"/>
      <c r="P133" s="31" t="str">
        <f t="shared" si="46"/>
        <v>ERRO Preços na Faixa 13</v>
      </c>
    </row>
    <row r="134" spans="1:16" ht="25.5">
      <c r="A134" s="11">
        <v>11</v>
      </c>
      <c r="B134" s="12" t="s">
        <v>11</v>
      </c>
      <c r="C134" s="19"/>
      <c r="D134" s="19"/>
      <c r="E134" s="118">
        <f t="shared" si="47"/>
        <v>-1.0000000000000001E-5</v>
      </c>
      <c r="F134" s="118">
        <f t="shared" si="47"/>
        <v>-2.0000000000000002E-5</v>
      </c>
      <c r="G134" s="10">
        <f t="shared" si="44"/>
        <v>0</v>
      </c>
      <c r="H134" s="75"/>
      <c r="I134" s="116" t="str">
        <f t="shared" si="45"/>
        <v/>
      </c>
      <c r="J134" s="1"/>
      <c r="K134" s="33" t="str">
        <f t="shared" si="48"/>
        <v>Lançar Preço Coluna (A) Faixa 13</v>
      </c>
      <c r="L134" s="33" t="str">
        <f t="shared" si="49"/>
        <v>Lançar Preço Coluna (B) Faixa 12</v>
      </c>
      <c r="M134" s="33" t="str">
        <f t="shared" si="50"/>
        <v>ERRO Preço Coluna (C) Faixa 12</v>
      </c>
      <c r="N134" s="33" t="str">
        <f t="shared" si="51"/>
        <v>ERRO Preço Coluna (D) Faixa 12</v>
      </c>
      <c r="O134" s="33"/>
      <c r="P134" s="31" t="str">
        <f t="shared" si="46"/>
        <v>ERRO Preços na Faixa 13</v>
      </c>
    </row>
    <row r="135" spans="1:16" ht="25.5">
      <c r="A135" s="11">
        <v>12</v>
      </c>
      <c r="B135" s="12" t="s">
        <v>12</v>
      </c>
      <c r="C135" s="19"/>
      <c r="D135" s="19"/>
      <c r="E135" s="118">
        <f t="shared" si="47"/>
        <v>-1.0000000000000001E-5</v>
      </c>
      <c r="F135" s="118">
        <f t="shared" si="47"/>
        <v>-2.0000000000000002E-5</v>
      </c>
      <c r="G135" s="10">
        <f t="shared" si="44"/>
        <v>0</v>
      </c>
      <c r="H135" s="75"/>
      <c r="I135" s="116" t="str">
        <f t="shared" si="45"/>
        <v/>
      </c>
      <c r="J135" s="1"/>
      <c r="K135" s="33" t="str">
        <f t="shared" si="48"/>
        <v>Lançar Preço Coluna (A) Faixa 13</v>
      </c>
      <c r="L135" s="33" t="str">
        <f t="shared" si="49"/>
        <v>Lançar Preço Coluna (B) Faixa 12</v>
      </c>
      <c r="M135" s="33" t="str">
        <f t="shared" si="50"/>
        <v>ERRO Preço Coluna (C) Faixa 12</v>
      </c>
      <c r="N135" s="33" t="str">
        <f t="shared" si="51"/>
        <v>ERRO Preço Coluna (D) Faixa 12</v>
      </c>
      <c r="O135" s="33"/>
      <c r="P135" s="31" t="str">
        <f t="shared" si="46"/>
        <v>ERRO Preços na Faixa 13</v>
      </c>
    </row>
    <row r="136" spans="1:16" ht="26.25" thickBot="1">
      <c r="A136" s="46">
        <v>13</v>
      </c>
      <c r="B136" s="47" t="s">
        <v>13</v>
      </c>
      <c r="C136" s="48"/>
      <c r="D136" s="48"/>
      <c r="E136" s="118">
        <f t="shared" si="47"/>
        <v>-1.0000000000000001E-5</v>
      </c>
      <c r="F136" s="118">
        <f t="shared" si="47"/>
        <v>-2.0000000000000002E-5</v>
      </c>
      <c r="G136" s="49">
        <f t="shared" si="44"/>
        <v>0</v>
      </c>
      <c r="H136" s="75">
        <f>SUM(G124:G136)</f>
        <v>0</v>
      </c>
      <c r="I136" s="116" t="str">
        <f t="shared" si="45"/>
        <v/>
      </c>
      <c r="J136" s="1"/>
      <c r="K136" s="33" t="str">
        <f t="shared" si="48"/>
        <v>Lançar Preço Coluna (A) Faixa 13</v>
      </c>
      <c r="L136" s="33" t="str">
        <f t="shared" si="49"/>
        <v>Lançar Preço Coluna (B) Faixa 12</v>
      </c>
      <c r="M136" s="33" t="str">
        <f t="shared" si="50"/>
        <v>ERRO Preço Coluna (C) Faixa 12</v>
      </c>
      <c r="N136" s="33" t="str">
        <f t="shared" si="51"/>
        <v>ERRO Preço Coluna (D) Faixa 12</v>
      </c>
      <c r="O136" s="39"/>
      <c r="P136" s="31" t="str">
        <f t="shared" si="46"/>
        <v>ERRO Preços na Faixa 13</v>
      </c>
    </row>
    <row r="137" spans="1:16" ht="13.5" thickBot="1">
      <c r="J137" s="1"/>
      <c r="L137" s="1"/>
    </row>
    <row r="138" spans="1:16" ht="24" customHeight="1" thickBot="1">
      <c r="A138" s="120" t="s">
        <v>146</v>
      </c>
      <c r="B138" s="121"/>
      <c r="C138" s="121"/>
      <c r="D138" s="121"/>
      <c r="E138" s="122"/>
      <c r="F138" s="122"/>
      <c r="G138" s="123"/>
      <c r="H138" s="65"/>
      <c r="J138" s="1"/>
      <c r="K138" s="145" t="s">
        <v>50</v>
      </c>
      <c r="L138" s="145"/>
      <c r="M138" s="145"/>
      <c r="N138" s="145"/>
      <c r="O138" s="61"/>
      <c r="P138" s="147" t="s">
        <v>51</v>
      </c>
    </row>
    <row r="139" spans="1:16" ht="34.5" customHeight="1" thickBot="1">
      <c r="A139" s="124" t="s">
        <v>251</v>
      </c>
      <c r="B139" s="125"/>
      <c r="C139" s="125"/>
      <c r="D139" s="125"/>
      <c r="E139" s="125"/>
      <c r="F139" s="125"/>
      <c r="G139" s="126"/>
      <c r="H139" s="35"/>
      <c r="J139" s="1"/>
      <c r="K139" s="145"/>
      <c r="L139" s="145"/>
      <c r="M139" s="145"/>
      <c r="N139" s="145"/>
      <c r="O139" s="18"/>
      <c r="P139" s="147"/>
    </row>
    <row r="140" spans="1:16" ht="13.5" customHeight="1" thickBot="1">
      <c r="A140" s="127" t="s">
        <v>37</v>
      </c>
      <c r="B140" s="127" t="s">
        <v>36</v>
      </c>
      <c r="C140" s="130" t="s">
        <v>186</v>
      </c>
      <c r="D140" s="131"/>
      <c r="E140" s="131"/>
      <c r="F140" s="132"/>
      <c r="G140" s="133" t="s">
        <v>231</v>
      </c>
      <c r="H140" s="54"/>
      <c r="J140" s="1"/>
      <c r="K140" s="145"/>
      <c r="L140" s="145"/>
      <c r="M140" s="145"/>
      <c r="N140" s="145"/>
      <c r="O140" s="18"/>
      <c r="P140" s="147"/>
    </row>
    <row r="141" spans="1:16" ht="13.5" customHeight="1" thickBot="1">
      <c r="A141" s="128"/>
      <c r="B141" s="128"/>
      <c r="C141" s="136" t="s">
        <v>41</v>
      </c>
      <c r="D141" s="82" t="s">
        <v>42</v>
      </c>
      <c r="E141" s="82" t="s">
        <v>43</v>
      </c>
      <c r="F141" s="82" t="s">
        <v>44</v>
      </c>
      <c r="G141" s="134"/>
      <c r="H141" s="54"/>
      <c r="J141" s="1"/>
      <c r="K141" s="145"/>
      <c r="L141" s="145"/>
      <c r="M141" s="145"/>
      <c r="N141" s="145"/>
      <c r="O141" s="18"/>
      <c r="P141" s="147"/>
    </row>
    <row r="142" spans="1:16" ht="26.25" thickBot="1">
      <c r="A142" s="129"/>
      <c r="B142" s="129"/>
      <c r="C142" s="138"/>
      <c r="D142" s="83" t="s">
        <v>47</v>
      </c>
      <c r="E142" s="83" t="s">
        <v>48</v>
      </c>
      <c r="F142" s="83" t="s">
        <v>49</v>
      </c>
      <c r="G142" s="135"/>
      <c r="H142" s="54"/>
      <c r="J142" s="1"/>
      <c r="K142" s="146"/>
      <c r="L142" s="146"/>
      <c r="M142" s="146"/>
      <c r="N142" s="146"/>
      <c r="O142" s="32"/>
      <c r="P142" s="148"/>
    </row>
    <row r="143" spans="1:16" ht="25.5">
      <c r="A143" s="8">
        <v>1</v>
      </c>
      <c r="B143" s="9" t="s">
        <v>1</v>
      </c>
      <c r="C143" s="19"/>
      <c r="D143" s="118">
        <f>C143-0.00001</f>
        <v>-1.0000000000000001E-5</v>
      </c>
      <c r="E143" s="118">
        <f t="shared" ref="E143:F143" si="52">D143-0.00001</f>
        <v>-2.0000000000000002E-5</v>
      </c>
      <c r="F143" s="118">
        <f t="shared" si="52"/>
        <v>-3.0000000000000004E-5</v>
      </c>
      <c r="G143" s="10">
        <f>C143</f>
        <v>0</v>
      </c>
      <c r="H143" s="75"/>
      <c r="I143" s="116" t="str">
        <f t="shared" ref="I143:I155" si="53">IF(C143&lt;&gt;0,AND(D143&lt;C143,E143&lt;D143,F143&lt;E143),"")</f>
        <v/>
      </c>
      <c r="J143" s="1"/>
      <c r="K143" s="33" t="str">
        <f>IF(C143&lt;&gt;0,"Preço OK Coluna (A) Faixa 1","Lançar Preço Coluna (A) Faixa 1")</f>
        <v>Lançar Preço Coluna (A) Faixa 1</v>
      </c>
      <c r="L143" s="33" t="str">
        <f>IF(D143&lt;&gt;0,"Preço OK Coluna (B) Faixa 1","Lançar Preço Coluna (B) Faixa 1")</f>
        <v>Preço OK Coluna (B) Faixa 1</v>
      </c>
      <c r="M143" s="33" t="str">
        <f>IF(E143&lt;&gt;0,"Preço OK Coluna (C) Faixa 1","Lançar Preço Coluna (C) Faixa 1")</f>
        <v>Preço OK Coluna (C) Faixa 1</v>
      </c>
      <c r="N143" s="33" t="str">
        <f>IF(F143&lt;&gt;0,"Preço OK Coluna (D) Faixa 1","Lançar Preço Coluna (D) Faixa 1")</f>
        <v>Preço OK Coluna (D) Faixa 1</v>
      </c>
      <c r="O143" s="40"/>
      <c r="P143" s="41" t="str">
        <f t="shared" ref="P143:P155" si="54">IF(F143&lt;&gt;"",IF(I143=TRUE,"Preços OK na Faixa 13","ERRO Preços na Faixa 13"),"Lançar Preços na Faixa 13")</f>
        <v>ERRO Preços na Faixa 13</v>
      </c>
    </row>
    <row r="144" spans="1:16" ht="25.5">
      <c r="A144" s="94">
        <v>2</v>
      </c>
      <c r="B144" s="95" t="s">
        <v>2</v>
      </c>
      <c r="C144" s="19"/>
      <c r="D144" s="118">
        <f t="shared" ref="D144:F155" si="55">C144-0.00001</f>
        <v>-1.0000000000000001E-5</v>
      </c>
      <c r="E144" s="118">
        <f t="shared" si="55"/>
        <v>-2.0000000000000002E-5</v>
      </c>
      <c r="F144" s="118">
        <f t="shared" si="55"/>
        <v>-3.0000000000000004E-5</v>
      </c>
      <c r="G144" s="10">
        <f t="shared" ref="G144:G155" si="56">C144</f>
        <v>0</v>
      </c>
      <c r="H144" s="75"/>
      <c r="I144" s="116" t="str">
        <f t="shared" si="53"/>
        <v/>
      </c>
      <c r="J144" s="1"/>
      <c r="K144" s="33" t="str">
        <f t="shared" ref="K144:K155" si="57">IF(C144&lt;&gt;0,IF(AND(C144&lt;C143),"Preço Ok Coluna (A) Faixa 13","ERRO Preço Coluna (A) Faixa 13"),"Lançar Preço Coluna (A) Faixa 13")</f>
        <v>Lançar Preço Coluna (A) Faixa 13</v>
      </c>
      <c r="L144" s="33" t="str">
        <f t="shared" ref="L144:L155" si="58">IF(D144&lt;&gt;0,IF(AND(D144&lt;D143),"Preço Ok Coluna (B) Faixa 12","ERRO Preço Coluna (B) Faixa 12"),"Lançar Preço Coluna (B) Faixa 12")</f>
        <v>ERRO Preço Coluna (B) Faixa 12</v>
      </c>
      <c r="M144" s="33" t="str">
        <f t="shared" ref="M144:M155" si="59">IF(E144&lt;&gt;0,IF(AND(E144&lt;E143),"Preço Ok Coluna (C) Faixa 12","ERRO Preço Coluna (C) Faixa 12"),"Lançar Preço Coluna (C) Faixa 12")</f>
        <v>ERRO Preço Coluna (C) Faixa 12</v>
      </c>
      <c r="N144" s="33" t="str">
        <f t="shared" ref="N144:N155" si="60">IF(F144&lt;&gt;0,IF(AND(F144&lt;F143),"Preço Ok Coluna (D) Faixa 12","ERRO Preço Coluna (D) Faixa 12"),"Lançar Preço Coluna (D) Faixa 12")</f>
        <v>ERRO Preço Coluna (D) Faixa 12</v>
      </c>
      <c r="O144" s="33"/>
      <c r="P144" s="31" t="str">
        <f t="shared" si="54"/>
        <v>ERRO Preços na Faixa 13</v>
      </c>
    </row>
    <row r="145" spans="1:16" ht="25.5">
      <c r="A145" s="11">
        <v>3</v>
      </c>
      <c r="B145" s="12" t="s">
        <v>3</v>
      </c>
      <c r="C145" s="19"/>
      <c r="D145" s="118">
        <f t="shared" si="55"/>
        <v>-1.0000000000000001E-5</v>
      </c>
      <c r="E145" s="118">
        <f t="shared" si="55"/>
        <v>-2.0000000000000002E-5</v>
      </c>
      <c r="F145" s="118">
        <f t="shared" si="55"/>
        <v>-3.0000000000000004E-5</v>
      </c>
      <c r="G145" s="10">
        <f t="shared" si="56"/>
        <v>0</v>
      </c>
      <c r="H145" s="75"/>
      <c r="I145" s="116" t="str">
        <f t="shared" si="53"/>
        <v/>
      </c>
      <c r="K145" s="33" t="str">
        <f t="shared" si="57"/>
        <v>Lançar Preço Coluna (A) Faixa 13</v>
      </c>
      <c r="L145" s="33" t="str">
        <f t="shared" si="58"/>
        <v>ERRO Preço Coluna (B) Faixa 12</v>
      </c>
      <c r="M145" s="33" t="str">
        <f t="shared" si="59"/>
        <v>ERRO Preço Coluna (C) Faixa 12</v>
      </c>
      <c r="N145" s="33" t="str">
        <f t="shared" si="60"/>
        <v>ERRO Preço Coluna (D) Faixa 12</v>
      </c>
      <c r="O145" s="33"/>
      <c r="P145" s="31" t="str">
        <f t="shared" si="54"/>
        <v>ERRO Preços na Faixa 13</v>
      </c>
    </row>
    <row r="146" spans="1:16" ht="25.5">
      <c r="A146" s="11">
        <v>4</v>
      </c>
      <c r="B146" s="12" t="s">
        <v>4</v>
      </c>
      <c r="C146" s="19"/>
      <c r="D146" s="118">
        <f t="shared" si="55"/>
        <v>-1.0000000000000001E-5</v>
      </c>
      <c r="E146" s="118">
        <f t="shared" si="55"/>
        <v>-2.0000000000000002E-5</v>
      </c>
      <c r="F146" s="118">
        <f t="shared" si="55"/>
        <v>-3.0000000000000004E-5</v>
      </c>
      <c r="G146" s="10">
        <f t="shared" si="56"/>
        <v>0</v>
      </c>
      <c r="H146" s="75"/>
      <c r="I146" s="116" t="str">
        <f t="shared" si="53"/>
        <v/>
      </c>
      <c r="K146" s="33" t="str">
        <f t="shared" si="57"/>
        <v>Lançar Preço Coluna (A) Faixa 13</v>
      </c>
      <c r="L146" s="33" t="str">
        <f t="shared" si="58"/>
        <v>ERRO Preço Coluna (B) Faixa 12</v>
      </c>
      <c r="M146" s="33" t="str">
        <f t="shared" si="59"/>
        <v>ERRO Preço Coluna (C) Faixa 12</v>
      </c>
      <c r="N146" s="33" t="str">
        <f t="shared" si="60"/>
        <v>ERRO Preço Coluna (D) Faixa 12</v>
      </c>
      <c r="O146" s="33"/>
      <c r="P146" s="31" t="str">
        <f t="shared" si="54"/>
        <v>ERRO Preços na Faixa 13</v>
      </c>
    </row>
    <row r="147" spans="1:16" ht="25.5">
      <c r="A147" s="14">
        <v>5</v>
      </c>
      <c r="B147" s="15" t="s">
        <v>5</v>
      </c>
      <c r="C147" s="19"/>
      <c r="D147" s="118">
        <f t="shared" si="55"/>
        <v>-1.0000000000000001E-5</v>
      </c>
      <c r="E147" s="118">
        <f t="shared" si="55"/>
        <v>-2.0000000000000002E-5</v>
      </c>
      <c r="F147" s="118">
        <f t="shared" si="55"/>
        <v>-3.0000000000000004E-5</v>
      </c>
      <c r="G147" s="10">
        <f t="shared" si="56"/>
        <v>0</v>
      </c>
      <c r="H147" s="75"/>
      <c r="I147" s="116" t="str">
        <f t="shared" si="53"/>
        <v/>
      </c>
      <c r="K147" s="33" t="str">
        <f t="shared" si="57"/>
        <v>Lançar Preço Coluna (A) Faixa 13</v>
      </c>
      <c r="L147" s="33" t="str">
        <f t="shared" si="58"/>
        <v>ERRO Preço Coluna (B) Faixa 12</v>
      </c>
      <c r="M147" s="33" t="str">
        <f t="shared" si="59"/>
        <v>ERRO Preço Coluna (C) Faixa 12</v>
      </c>
      <c r="N147" s="33" t="str">
        <f t="shared" si="60"/>
        <v>ERRO Preço Coluna (D) Faixa 12</v>
      </c>
      <c r="O147" s="33"/>
      <c r="P147" s="31" t="str">
        <f t="shared" si="54"/>
        <v>ERRO Preços na Faixa 13</v>
      </c>
    </row>
    <row r="148" spans="1:16" ht="25.5">
      <c r="A148" s="11">
        <v>6</v>
      </c>
      <c r="B148" s="12" t="s">
        <v>6</v>
      </c>
      <c r="C148" s="19"/>
      <c r="D148" s="118">
        <f t="shared" si="55"/>
        <v>-1.0000000000000001E-5</v>
      </c>
      <c r="E148" s="118">
        <f t="shared" si="55"/>
        <v>-2.0000000000000002E-5</v>
      </c>
      <c r="F148" s="118">
        <f t="shared" si="55"/>
        <v>-3.0000000000000004E-5</v>
      </c>
      <c r="G148" s="10">
        <f t="shared" si="56"/>
        <v>0</v>
      </c>
      <c r="H148" s="75"/>
      <c r="I148" s="116" t="str">
        <f t="shared" si="53"/>
        <v/>
      </c>
      <c r="K148" s="33" t="str">
        <f t="shared" si="57"/>
        <v>Lançar Preço Coluna (A) Faixa 13</v>
      </c>
      <c r="L148" s="33" t="str">
        <f t="shared" si="58"/>
        <v>ERRO Preço Coluna (B) Faixa 12</v>
      </c>
      <c r="M148" s="33" t="str">
        <f t="shared" si="59"/>
        <v>ERRO Preço Coluna (C) Faixa 12</v>
      </c>
      <c r="N148" s="33" t="str">
        <f t="shared" si="60"/>
        <v>ERRO Preço Coluna (D) Faixa 12</v>
      </c>
      <c r="O148" s="33"/>
      <c r="P148" s="31" t="str">
        <f t="shared" si="54"/>
        <v>ERRO Preços na Faixa 13</v>
      </c>
    </row>
    <row r="149" spans="1:16" ht="25.5">
      <c r="A149" s="11">
        <v>7</v>
      </c>
      <c r="B149" s="12" t="s">
        <v>7</v>
      </c>
      <c r="C149" s="19"/>
      <c r="D149" s="118">
        <f t="shared" si="55"/>
        <v>-1.0000000000000001E-5</v>
      </c>
      <c r="E149" s="118">
        <f t="shared" si="55"/>
        <v>-2.0000000000000002E-5</v>
      </c>
      <c r="F149" s="118">
        <f t="shared" si="55"/>
        <v>-3.0000000000000004E-5</v>
      </c>
      <c r="G149" s="10">
        <f t="shared" si="56"/>
        <v>0</v>
      </c>
      <c r="H149" s="75"/>
      <c r="I149" s="116" t="str">
        <f t="shared" si="53"/>
        <v/>
      </c>
      <c r="K149" s="33" t="str">
        <f t="shared" si="57"/>
        <v>Lançar Preço Coluna (A) Faixa 13</v>
      </c>
      <c r="L149" s="33" t="str">
        <f t="shared" si="58"/>
        <v>ERRO Preço Coluna (B) Faixa 12</v>
      </c>
      <c r="M149" s="33" t="str">
        <f t="shared" si="59"/>
        <v>ERRO Preço Coluna (C) Faixa 12</v>
      </c>
      <c r="N149" s="33" t="str">
        <f t="shared" si="60"/>
        <v>ERRO Preço Coluna (D) Faixa 12</v>
      </c>
      <c r="O149" s="33"/>
      <c r="P149" s="31" t="str">
        <f t="shared" si="54"/>
        <v>ERRO Preços na Faixa 13</v>
      </c>
    </row>
    <row r="150" spans="1:16" ht="25.5">
      <c r="A150" s="11">
        <v>8</v>
      </c>
      <c r="B150" s="12" t="s">
        <v>8</v>
      </c>
      <c r="C150" s="19"/>
      <c r="D150" s="118">
        <f t="shared" si="55"/>
        <v>-1.0000000000000001E-5</v>
      </c>
      <c r="E150" s="118">
        <f t="shared" si="55"/>
        <v>-2.0000000000000002E-5</v>
      </c>
      <c r="F150" s="118">
        <f t="shared" si="55"/>
        <v>-3.0000000000000004E-5</v>
      </c>
      <c r="G150" s="10">
        <f t="shared" si="56"/>
        <v>0</v>
      </c>
      <c r="H150" s="75"/>
      <c r="I150" s="116" t="str">
        <f t="shared" si="53"/>
        <v/>
      </c>
      <c r="K150" s="33" t="str">
        <f t="shared" si="57"/>
        <v>Lançar Preço Coluna (A) Faixa 13</v>
      </c>
      <c r="L150" s="33" t="str">
        <f t="shared" si="58"/>
        <v>ERRO Preço Coluna (B) Faixa 12</v>
      </c>
      <c r="M150" s="33" t="str">
        <f t="shared" si="59"/>
        <v>ERRO Preço Coluna (C) Faixa 12</v>
      </c>
      <c r="N150" s="33" t="str">
        <f t="shared" si="60"/>
        <v>ERRO Preço Coluna (D) Faixa 12</v>
      </c>
      <c r="O150" s="33"/>
      <c r="P150" s="31" t="str">
        <f t="shared" si="54"/>
        <v>ERRO Preços na Faixa 13</v>
      </c>
    </row>
    <row r="151" spans="1:16" ht="25.5">
      <c r="A151" s="11">
        <v>9</v>
      </c>
      <c r="B151" s="12" t="s">
        <v>9</v>
      </c>
      <c r="C151" s="19"/>
      <c r="D151" s="118">
        <f t="shared" si="55"/>
        <v>-1.0000000000000001E-5</v>
      </c>
      <c r="E151" s="118">
        <f t="shared" si="55"/>
        <v>-2.0000000000000002E-5</v>
      </c>
      <c r="F151" s="118">
        <f t="shared" si="55"/>
        <v>-3.0000000000000004E-5</v>
      </c>
      <c r="G151" s="10">
        <f t="shared" si="56"/>
        <v>0</v>
      </c>
      <c r="H151" s="75"/>
      <c r="I151" s="116" t="str">
        <f t="shared" si="53"/>
        <v/>
      </c>
      <c r="K151" s="33" t="str">
        <f t="shared" si="57"/>
        <v>Lançar Preço Coluna (A) Faixa 13</v>
      </c>
      <c r="L151" s="33" t="str">
        <f t="shared" si="58"/>
        <v>ERRO Preço Coluna (B) Faixa 12</v>
      </c>
      <c r="M151" s="33" t="str">
        <f t="shared" si="59"/>
        <v>ERRO Preço Coluna (C) Faixa 12</v>
      </c>
      <c r="N151" s="33" t="str">
        <f t="shared" si="60"/>
        <v>ERRO Preço Coluna (D) Faixa 12</v>
      </c>
      <c r="O151" s="33"/>
      <c r="P151" s="31" t="str">
        <f t="shared" si="54"/>
        <v>ERRO Preços na Faixa 13</v>
      </c>
    </row>
    <row r="152" spans="1:16" ht="25.5">
      <c r="A152" s="11">
        <v>10</v>
      </c>
      <c r="B152" s="12" t="s">
        <v>10</v>
      </c>
      <c r="C152" s="19"/>
      <c r="D152" s="118">
        <f t="shared" si="55"/>
        <v>-1.0000000000000001E-5</v>
      </c>
      <c r="E152" s="118">
        <f t="shared" si="55"/>
        <v>-2.0000000000000002E-5</v>
      </c>
      <c r="F152" s="118">
        <f t="shared" si="55"/>
        <v>-3.0000000000000004E-5</v>
      </c>
      <c r="G152" s="10">
        <f t="shared" si="56"/>
        <v>0</v>
      </c>
      <c r="H152" s="75"/>
      <c r="I152" s="116" t="str">
        <f t="shared" si="53"/>
        <v/>
      </c>
      <c r="K152" s="33" t="str">
        <f t="shared" si="57"/>
        <v>Lançar Preço Coluna (A) Faixa 13</v>
      </c>
      <c r="L152" s="33" t="str">
        <f t="shared" si="58"/>
        <v>ERRO Preço Coluna (B) Faixa 12</v>
      </c>
      <c r="M152" s="33" t="str">
        <f t="shared" si="59"/>
        <v>ERRO Preço Coluna (C) Faixa 12</v>
      </c>
      <c r="N152" s="33" t="str">
        <f t="shared" si="60"/>
        <v>ERRO Preço Coluna (D) Faixa 12</v>
      </c>
      <c r="O152" s="33"/>
      <c r="P152" s="31" t="str">
        <f t="shared" si="54"/>
        <v>ERRO Preços na Faixa 13</v>
      </c>
    </row>
    <row r="153" spans="1:16" ht="25.5">
      <c r="A153" s="11">
        <v>11</v>
      </c>
      <c r="B153" s="12" t="s">
        <v>11</v>
      </c>
      <c r="C153" s="19"/>
      <c r="D153" s="118">
        <f t="shared" si="55"/>
        <v>-1.0000000000000001E-5</v>
      </c>
      <c r="E153" s="118">
        <f t="shared" si="55"/>
        <v>-2.0000000000000002E-5</v>
      </c>
      <c r="F153" s="118">
        <f t="shared" si="55"/>
        <v>-3.0000000000000004E-5</v>
      </c>
      <c r="G153" s="10">
        <f t="shared" si="56"/>
        <v>0</v>
      </c>
      <c r="H153" s="75"/>
      <c r="I153" s="116" t="str">
        <f t="shared" si="53"/>
        <v/>
      </c>
      <c r="K153" s="33" t="str">
        <f t="shared" si="57"/>
        <v>Lançar Preço Coluna (A) Faixa 13</v>
      </c>
      <c r="L153" s="33" t="str">
        <f t="shared" si="58"/>
        <v>ERRO Preço Coluna (B) Faixa 12</v>
      </c>
      <c r="M153" s="33" t="str">
        <f t="shared" si="59"/>
        <v>ERRO Preço Coluna (C) Faixa 12</v>
      </c>
      <c r="N153" s="33" t="str">
        <f t="shared" si="60"/>
        <v>ERRO Preço Coluna (D) Faixa 12</v>
      </c>
      <c r="O153" s="33"/>
      <c r="P153" s="31" t="str">
        <f t="shared" si="54"/>
        <v>ERRO Preços na Faixa 13</v>
      </c>
    </row>
    <row r="154" spans="1:16" ht="25.5">
      <c r="A154" s="11">
        <v>12</v>
      </c>
      <c r="B154" s="12" t="s">
        <v>12</v>
      </c>
      <c r="C154" s="19"/>
      <c r="D154" s="118">
        <f t="shared" si="55"/>
        <v>-1.0000000000000001E-5</v>
      </c>
      <c r="E154" s="118">
        <f t="shared" si="55"/>
        <v>-2.0000000000000002E-5</v>
      </c>
      <c r="F154" s="118">
        <f t="shared" si="55"/>
        <v>-3.0000000000000004E-5</v>
      </c>
      <c r="G154" s="10">
        <f t="shared" si="56"/>
        <v>0</v>
      </c>
      <c r="H154" s="75"/>
      <c r="I154" s="116" t="str">
        <f t="shared" si="53"/>
        <v/>
      </c>
      <c r="K154" s="33" t="str">
        <f t="shared" si="57"/>
        <v>Lançar Preço Coluna (A) Faixa 13</v>
      </c>
      <c r="L154" s="33" t="str">
        <f t="shared" si="58"/>
        <v>ERRO Preço Coluna (B) Faixa 12</v>
      </c>
      <c r="M154" s="33" t="str">
        <f t="shared" si="59"/>
        <v>ERRO Preço Coluna (C) Faixa 12</v>
      </c>
      <c r="N154" s="33" t="str">
        <f t="shared" si="60"/>
        <v>ERRO Preço Coluna (D) Faixa 12</v>
      </c>
      <c r="O154" s="33"/>
      <c r="P154" s="31" t="str">
        <f t="shared" si="54"/>
        <v>ERRO Preços na Faixa 13</v>
      </c>
    </row>
    <row r="155" spans="1:16" ht="26.25" thickBot="1">
      <c r="A155" s="46">
        <v>13</v>
      </c>
      <c r="B155" s="47" t="s">
        <v>13</v>
      </c>
      <c r="C155" s="48"/>
      <c r="D155" s="209">
        <f t="shared" si="55"/>
        <v>-1.0000000000000001E-5</v>
      </c>
      <c r="E155" s="209">
        <f t="shared" si="55"/>
        <v>-2.0000000000000002E-5</v>
      </c>
      <c r="F155" s="209">
        <f t="shared" si="55"/>
        <v>-3.0000000000000004E-5</v>
      </c>
      <c r="G155" s="49">
        <f t="shared" si="56"/>
        <v>0</v>
      </c>
      <c r="H155" s="75">
        <f>SUM(G143:G155)</f>
        <v>0</v>
      </c>
      <c r="I155" s="116" t="str">
        <f t="shared" si="53"/>
        <v/>
      </c>
      <c r="K155" s="33" t="str">
        <f t="shared" si="57"/>
        <v>Lançar Preço Coluna (A) Faixa 13</v>
      </c>
      <c r="L155" s="33" t="str">
        <f t="shared" si="58"/>
        <v>ERRO Preço Coluna (B) Faixa 12</v>
      </c>
      <c r="M155" s="33" t="str">
        <f t="shared" si="59"/>
        <v>ERRO Preço Coluna (C) Faixa 12</v>
      </c>
      <c r="N155" s="33" t="str">
        <f t="shared" si="60"/>
        <v>ERRO Preço Coluna (D) Faixa 12</v>
      </c>
      <c r="O155" s="39"/>
      <c r="P155" s="36" t="str">
        <f t="shared" si="54"/>
        <v>ERRO Preços na Faixa 13</v>
      </c>
    </row>
    <row r="156" spans="1:16" ht="16.5" thickBot="1"/>
    <row r="157" spans="1:16" ht="24" customHeight="1" thickBot="1">
      <c r="A157" s="120" t="s">
        <v>180</v>
      </c>
      <c r="B157" s="121"/>
      <c r="C157" s="121"/>
      <c r="D157" s="121"/>
      <c r="E157" s="122"/>
      <c r="F157" s="122"/>
      <c r="G157" s="123"/>
      <c r="H157" s="104"/>
      <c r="K157" s="145" t="s">
        <v>50</v>
      </c>
      <c r="L157" s="145"/>
      <c r="M157" s="145"/>
      <c r="N157" s="145"/>
      <c r="O157" s="61"/>
      <c r="P157" s="147" t="s">
        <v>51</v>
      </c>
    </row>
    <row r="158" spans="1:16" ht="42" customHeight="1" thickBot="1">
      <c r="A158" s="124" t="s">
        <v>259</v>
      </c>
      <c r="B158" s="125"/>
      <c r="C158" s="125"/>
      <c r="D158" s="125"/>
      <c r="E158" s="125"/>
      <c r="F158" s="125"/>
      <c r="G158" s="126"/>
      <c r="H158" s="105"/>
      <c r="K158" s="145"/>
      <c r="L158" s="145"/>
      <c r="M158" s="145"/>
      <c r="N158" s="145"/>
      <c r="O158" s="18"/>
      <c r="P158" s="147"/>
    </row>
    <row r="159" spans="1:16" ht="13.5" customHeight="1" thickBot="1">
      <c r="A159" s="127" t="s">
        <v>37</v>
      </c>
      <c r="B159" s="127" t="s">
        <v>36</v>
      </c>
      <c r="C159" s="130" t="s">
        <v>45</v>
      </c>
      <c r="D159" s="131"/>
      <c r="E159" s="131"/>
      <c r="F159" s="132"/>
      <c r="G159" s="133" t="s">
        <v>89</v>
      </c>
      <c r="H159" s="106"/>
      <c r="K159" s="145"/>
      <c r="L159" s="145"/>
      <c r="M159" s="145"/>
      <c r="N159" s="145"/>
      <c r="O159" s="18"/>
      <c r="P159" s="147"/>
    </row>
    <row r="160" spans="1:16" ht="13.5" customHeight="1" thickBot="1">
      <c r="A160" s="128"/>
      <c r="B160" s="128"/>
      <c r="C160" s="21" t="s">
        <v>41</v>
      </c>
      <c r="D160" s="20" t="s">
        <v>42</v>
      </c>
      <c r="E160" s="82" t="s">
        <v>43</v>
      </c>
      <c r="F160" s="82" t="s">
        <v>44</v>
      </c>
      <c r="G160" s="134"/>
      <c r="H160" s="106"/>
      <c r="K160" s="145"/>
      <c r="L160" s="145"/>
      <c r="M160" s="145"/>
      <c r="N160" s="145"/>
      <c r="O160" s="18"/>
      <c r="P160" s="147"/>
    </row>
    <row r="161" spans="1:16" ht="26.25" thickBot="1">
      <c r="A161" s="129"/>
      <c r="B161" s="129"/>
      <c r="C161" s="29" t="s">
        <v>46</v>
      </c>
      <c r="D161" s="93" t="s">
        <v>47</v>
      </c>
      <c r="E161" s="83" t="s">
        <v>48</v>
      </c>
      <c r="F161" s="83" t="s">
        <v>49</v>
      </c>
      <c r="G161" s="135"/>
      <c r="H161" s="106"/>
      <c r="K161" s="146"/>
      <c r="L161" s="146"/>
      <c r="M161" s="146"/>
      <c r="N161" s="146"/>
      <c r="O161" s="32"/>
      <c r="P161" s="148"/>
    </row>
    <row r="162" spans="1:16" ht="25.5">
      <c r="A162" s="8">
        <v>1</v>
      </c>
      <c r="B162" s="9" t="s">
        <v>1</v>
      </c>
      <c r="C162" s="19"/>
      <c r="D162" s="19"/>
      <c r="E162" s="118">
        <f>D162-0.00001</f>
        <v>-1.0000000000000001E-5</v>
      </c>
      <c r="F162" s="118">
        <f>E162-0.00001</f>
        <v>-2.0000000000000002E-5</v>
      </c>
      <c r="G162" s="10">
        <f t="shared" ref="G162:G174" si="61">SUM(C162:D162)</f>
        <v>0</v>
      </c>
      <c r="H162" s="107"/>
      <c r="I162" s="116" t="str">
        <f t="shared" ref="I162:I174" si="62">IF(C162&lt;&gt;0,AND(D162&lt;C162,E162&lt;D162,F162&lt;E162),"")</f>
        <v/>
      </c>
      <c r="K162" s="33" t="str">
        <f>IF(C162&lt;&gt;0,"Preço OK Coluna (A) Faixa 1","Lançar Preço Coluna (A) Faixa 1")</f>
        <v>Lançar Preço Coluna (A) Faixa 1</v>
      </c>
      <c r="L162" s="33" t="str">
        <f>IF(D162&lt;&gt;0,"Preço OK Coluna (B) Faixa 1","Lançar Preço Coluna (B) Faixa 1")</f>
        <v>Lançar Preço Coluna (B) Faixa 1</v>
      </c>
      <c r="M162" s="33" t="str">
        <f>IF(E162&lt;&gt;0,"Preço OK Coluna (C) Faixa 1","Lançar Preço Coluna (C) Faixa 1")</f>
        <v>Preço OK Coluna (C) Faixa 1</v>
      </c>
      <c r="N162" s="33" t="str">
        <f>IF(F162&lt;&gt;0,"Preço OK Coluna (D) Faixa 1","Lançar Preço Coluna (D) Faixa 1")</f>
        <v>Preço OK Coluna (D) Faixa 1</v>
      </c>
      <c r="O162" s="35"/>
      <c r="P162" s="31" t="str">
        <f>IF(F162&lt;&gt;"",IF(I162=TRUE,"Preços OK na Faixa 1","ERRO Preços na Faixa 1"),"Lançar Preços na Faixa 1")</f>
        <v>ERRO Preços na Faixa 1</v>
      </c>
    </row>
    <row r="163" spans="1:16" ht="25.5">
      <c r="A163" s="94">
        <v>2</v>
      </c>
      <c r="B163" s="95" t="s">
        <v>2</v>
      </c>
      <c r="C163" s="19"/>
      <c r="D163" s="19"/>
      <c r="E163" s="118">
        <f t="shared" ref="E163:F174" si="63">D163-0.00001</f>
        <v>-1.0000000000000001E-5</v>
      </c>
      <c r="F163" s="118">
        <f t="shared" si="63"/>
        <v>-2.0000000000000002E-5</v>
      </c>
      <c r="G163" s="10">
        <f t="shared" si="61"/>
        <v>0</v>
      </c>
      <c r="H163" s="107"/>
      <c r="I163" s="116" t="str">
        <f t="shared" si="62"/>
        <v/>
      </c>
      <c r="K163" s="33" t="str">
        <f>IF(C163&lt;&gt;0,IF(AND(C163&lt;C162),"Preço Ok Coluna (A) Faixa 2","ERRO Preço Coluna (A) Faixa 2"),"Lançar Preço Coluna (A) Faixa 2")</f>
        <v>Lançar Preço Coluna (A) Faixa 2</v>
      </c>
      <c r="L163" s="33" t="str">
        <f>IF(D163&lt;&gt;0,IF(AND(D163&lt;D162),"Preço Ok Coluna (B) Faixa 2","ERRO Preço Coluna (B) Faixa 2"),"Lançar Preço Coluna (B) Faixa 2")</f>
        <v>Lançar Preço Coluna (B) Faixa 2</v>
      </c>
      <c r="M163" s="33" t="str">
        <f>IF(E163&lt;&gt;0,IF(AND(E163&lt;E162),"Preço Ok Coluna (C) Faixa 2","ERRO Preço Coluna (C) Faixa 2"),"Lançar Preço Coluna (C) Faixa 2")</f>
        <v>ERRO Preço Coluna (C) Faixa 2</v>
      </c>
      <c r="N163" s="33" t="str">
        <f>IF(F163&lt;&gt;0,IF(AND(F163&lt;F162),"Preço Ok Coluna (D) Faixa 2","ERRO Preço Coluna (D) Faixa 2"),"Lançar Preço Coluna (D) Faixa 2")</f>
        <v>ERRO Preço Coluna (D) Faixa 2</v>
      </c>
      <c r="O163" s="33"/>
      <c r="P163" s="31" t="str">
        <f>IF(F163&lt;&gt;"",IF(I163=TRUE,"Preços OK na Faixa 2","ERRO Preços na Faixa 2"),"Lançar Preços na Faixa 2")</f>
        <v>ERRO Preços na Faixa 2</v>
      </c>
    </row>
    <row r="164" spans="1:16" ht="25.5">
      <c r="A164" s="11">
        <v>3</v>
      </c>
      <c r="B164" s="12" t="s">
        <v>3</v>
      </c>
      <c r="C164" s="19"/>
      <c r="D164" s="19"/>
      <c r="E164" s="118">
        <f t="shared" si="63"/>
        <v>-1.0000000000000001E-5</v>
      </c>
      <c r="F164" s="118">
        <f t="shared" si="63"/>
        <v>-2.0000000000000002E-5</v>
      </c>
      <c r="G164" s="10">
        <f t="shared" si="61"/>
        <v>0</v>
      </c>
      <c r="H164" s="107"/>
      <c r="I164" s="116" t="str">
        <f t="shared" si="62"/>
        <v/>
      </c>
      <c r="K164" s="33" t="str">
        <f>IF(C164&lt;&gt;0,IF(AND(C164&lt;C163),"Preço Ok Coluna (A) Faixa 3","ERRO Preço Coluna (A) Faixa 3"),"Lançar Preço Coluna (A) Faixa 3")</f>
        <v>Lançar Preço Coluna (A) Faixa 3</v>
      </c>
      <c r="L164" s="33" t="str">
        <f>IF(D164&lt;&gt;0,IF(AND(D164&lt;D163),"Preço Ok Coluna (B) Faixa 3","ERRO Preço Coluna (B) Faixa 3"),"Lançar Preço Coluna (B) Faixa 3")</f>
        <v>Lançar Preço Coluna (B) Faixa 3</v>
      </c>
      <c r="M164" s="33" t="str">
        <f>IF(E164&lt;&gt;0,IF(AND(E164&lt;E163),"Preço Ok Coluna (C) Faixa 3","ERRO Preço Coluna (C) Faixa 3"),"Lançar Preço Coluna (C) Faixa3")</f>
        <v>ERRO Preço Coluna (C) Faixa 3</v>
      </c>
      <c r="N164" s="33" t="str">
        <f>IF(F164&lt;&gt;0,IF(AND(F164&lt;F163),"Preço Ok Coluna (D) Faixa 3","ERRO Preço Coluna (D) Faixa 3"),"Lançar Preço Coluna (D) Faixa 3")</f>
        <v>ERRO Preço Coluna (D) Faixa 3</v>
      </c>
      <c r="O164" s="33"/>
      <c r="P164" s="31" t="str">
        <f>IF(F164&lt;&gt;"",IF(I164=TRUE,"Preços OK na Faixa 3","ERRO Preços na Faixa 3"),"Lançar Preços na Faixa 3")</f>
        <v>ERRO Preços na Faixa 3</v>
      </c>
    </row>
    <row r="165" spans="1:16" ht="25.5">
      <c r="A165" s="11">
        <v>4</v>
      </c>
      <c r="B165" s="12" t="s">
        <v>4</v>
      </c>
      <c r="C165" s="19"/>
      <c r="D165" s="19"/>
      <c r="E165" s="118">
        <f t="shared" si="63"/>
        <v>-1.0000000000000001E-5</v>
      </c>
      <c r="F165" s="118">
        <f t="shared" si="63"/>
        <v>-2.0000000000000002E-5</v>
      </c>
      <c r="G165" s="10">
        <f t="shared" si="61"/>
        <v>0</v>
      </c>
      <c r="H165" s="107"/>
      <c r="I165" s="116" t="str">
        <f t="shared" si="62"/>
        <v/>
      </c>
      <c r="K165" s="33" t="str">
        <f>IF(C165&lt;&gt;0,IF(AND(C165&lt;C164),"Preço Ok Coluna (A) Faixa 4","ERRO Preço Coluna (A) Faixa 4"),"Lançar Preço Coluna (A) Faixa 4")</f>
        <v>Lançar Preço Coluna (A) Faixa 4</v>
      </c>
      <c r="L165" s="33" t="str">
        <f>IF(D165&lt;&gt;0,IF(AND(D165&lt;D164),"Preço Ok Coluna (B) Faixa 4","ERRO Preço Coluna (B) Faixa 4"),"Lançar Preço Coluna (B) Faixa 4")</f>
        <v>Lançar Preço Coluna (B) Faixa 4</v>
      </c>
      <c r="M165" s="33" t="str">
        <f>IF(E165&lt;&gt;0,IF(AND(E165&lt;E164),"Preço Ok Coluna (C) Faixa 4","ERRO Preço Coluna (C) Faixa 4"),"Lançar Preço Coluna (C) Faixa 4")</f>
        <v>ERRO Preço Coluna (C) Faixa 4</v>
      </c>
      <c r="N165" s="33" t="str">
        <f>IF(F165&lt;&gt;0,IF(AND(F165&lt;F164),"Preço Ok Coluna (D) Faixa 4","ERRO Preço Coluna (D) Faixa 4"),"Lançar Preço Coluna (D) Faixa 4")</f>
        <v>ERRO Preço Coluna (D) Faixa 4</v>
      </c>
      <c r="O165" s="33"/>
      <c r="P165" s="31" t="str">
        <f>IF(F165&lt;&gt;"",IF(I165=TRUE,"Preços OK na Faixa 4","ERRO Preços na Faixa 4"),"Lançar Preços na Faixa 4")</f>
        <v>ERRO Preços na Faixa 4</v>
      </c>
    </row>
    <row r="166" spans="1:16" ht="25.5">
      <c r="A166" s="14">
        <v>5</v>
      </c>
      <c r="B166" s="15" t="s">
        <v>5</v>
      </c>
      <c r="C166" s="19"/>
      <c r="D166" s="19"/>
      <c r="E166" s="118">
        <f t="shared" si="63"/>
        <v>-1.0000000000000001E-5</v>
      </c>
      <c r="F166" s="118">
        <f t="shared" si="63"/>
        <v>-2.0000000000000002E-5</v>
      </c>
      <c r="G166" s="10">
        <f t="shared" si="61"/>
        <v>0</v>
      </c>
      <c r="H166" s="107"/>
      <c r="I166" s="116" t="str">
        <f t="shared" si="62"/>
        <v/>
      </c>
      <c r="K166" s="33" t="str">
        <f>IF(C166&lt;&gt;0,IF(AND(C166&lt;C165),"Preço Ok Coluna (A) Faixa 5","ERRO Preço Coluna (A) Faixa 5"),"Lançar Preço Coluna (A) Faixa 5")</f>
        <v>Lançar Preço Coluna (A) Faixa 5</v>
      </c>
      <c r="L166" s="33" t="str">
        <f>IF(D166&lt;&gt;0,IF(AND(D166&lt;D165),"Preço Ok Coluna (B) Faixa 5","ERRO Preço Coluna (B) Faixa 5"),"Lançar Preço Coluna (B) Faixa 5")</f>
        <v>Lançar Preço Coluna (B) Faixa 5</v>
      </c>
      <c r="M166" s="33" t="str">
        <f>IF(E166&lt;&gt;0,IF(AND(E166&lt;E165),"Preço Ok Coluna (C) Faixa 5","ERRO Preço Coluna (C) Faixa 5"),"Lançar Preço Coluna (C) Faixa 5")</f>
        <v>ERRO Preço Coluna (C) Faixa 5</v>
      </c>
      <c r="N166" s="33" t="str">
        <f>IF(F166&lt;&gt;0,IF(AND(F166&lt;F165),"Preço Ok Coluna (D) Faixa 5","ERRO Preço Coluna (D) Faixa 5"),"Lançar Preço Coluna (D) Faixa 5")</f>
        <v>ERRO Preço Coluna (D) Faixa 5</v>
      </c>
      <c r="O166" s="33"/>
      <c r="P166" s="31" t="str">
        <f>IF(F166&lt;&gt;"",IF(I166=TRUE,"Preços OK na Faixa 5","ERRO Preços na Faixa 5"),"Lançar Preços na Faixa 5")</f>
        <v>ERRO Preços na Faixa 5</v>
      </c>
    </row>
    <row r="167" spans="1:16" ht="25.5">
      <c r="A167" s="11">
        <v>6</v>
      </c>
      <c r="B167" s="12" t="s">
        <v>6</v>
      </c>
      <c r="C167" s="19"/>
      <c r="D167" s="19"/>
      <c r="E167" s="118">
        <f t="shared" si="63"/>
        <v>-1.0000000000000001E-5</v>
      </c>
      <c r="F167" s="118">
        <f t="shared" si="63"/>
        <v>-2.0000000000000002E-5</v>
      </c>
      <c r="G167" s="10">
        <f t="shared" si="61"/>
        <v>0</v>
      </c>
      <c r="H167" s="107"/>
      <c r="I167" s="116" t="str">
        <f t="shared" si="62"/>
        <v/>
      </c>
      <c r="K167" s="33" t="str">
        <f>IF(C167&lt;&gt;0,IF(AND(C167&lt;C166),"Preço Ok Coluna (A) Faixa 6","ERRO Preço Coluna (A) Faixa 6"),"Lançar Preço Coluna (A) Faixa 6")</f>
        <v>Lançar Preço Coluna (A) Faixa 6</v>
      </c>
      <c r="L167" s="33" t="str">
        <f>IF(D167&lt;&gt;0,IF(AND(D167&lt;D166),"Preço Ok Coluna (B) Faixa 6","ERRO Preço Coluna (B) Faixa 6"),"Lançar Preço Coluna (B) Faixa 6")</f>
        <v>Lançar Preço Coluna (B) Faixa 6</v>
      </c>
      <c r="M167" s="33" t="str">
        <f>IF(E167&lt;&gt;0,IF(AND(E167&lt;E166),"Preço Ok Coluna (C) Faixa 6","ERRO Preço Coluna (C) Faixa 6"),"Lançar Preço Coluna (C) Faixa 6")</f>
        <v>ERRO Preço Coluna (C) Faixa 6</v>
      </c>
      <c r="N167" s="33" t="str">
        <f>IF(F167&lt;&gt;0,IF(AND(F167&lt;F166),"Preço Ok Coluna (D) Faixa 6","ERRO Preço Coluna (D) Faixa 6"),"Lançar Preço Coluna (D) Faixa 6")</f>
        <v>ERRO Preço Coluna (D) Faixa 6</v>
      </c>
      <c r="O167" s="33"/>
      <c r="P167" s="31" t="str">
        <f>IF(F167&lt;&gt;"",IF(I167=TRUE,"Preços OK na Faixa 6","ERRO Preços na Faixa 6"),"Lançar Preços na Faixa 6")</f>
        <v>ERRO Preços na Faixa 6</v>
      </c>
    </row>
    <row r="168" spans="1:16" ht="25.5">
      <c r="A168" s="11">
        <v>7</v>
      </c>
      <c r="B168" s="12" t="s">
        <v>7</v>
      </c>
      <c r="C168" s="19"/>
      <c r="D168" s="19"/>
      <c r="E168" s="118">
        <f t="shared" si="63"/>
        <v>-1.0000000000000001E-5</v>
      </c>
      <c r="F168" s="118">
        <f t="shared" si="63"/>
        <v>-2.0000000000000002E-5</v>
      </c>
      <c r="G168" s="10">
        <f t="shared" si="61"/>
        <v>0</v>
      </c>
      <c r="H168" s="107"/>
      <c r="I168" s="116" t="str">
        <f t="shared" si="62"/>
        <v/>
      </c>
      <c r="K168" s="33" t="str">
        <f>IF(C168&lt;&gt;0,IF(AND(C168&lt;C167),"Preço Ok Coluna (A) Faixa 7","ERRO Preço Coluna (A) Faixa 7"),"Lançar Preço Coluna (A) Faixa 7")</f>
        <v>Lançar Preço Coluna (A) Faixa 7</v>
      </c>
      <c r="L168" s="33" t="str">
        <f>IF(D168&lt;&gt;0,IF(AND(D168&lt;D167),"Preço Ok Coluna (B) Faixa 7","ERRO Preço Coluna (B) Faixa 7"),"Lançar Preço Coluna (B) Faixa 7")</f>
        <v>Lançar Preço Coluna (B) Faixa 7</v>
      </c>
      <c r="M168" s="33" t="str">
        <f>IF(E168&lt;&gt;0,IF(AND(E168&lt;E167),"Preço Ok Coluna (C) Faixa 7","ERRO Preço Coluna (C) Faixa 7"),"Lançar Preço Coluna (C) Faixa 7")</f>
        <v>ERRO Preço Coluna (C) Faixa 7</v>
      </c>
      <c r="N168" s="33" t="str">
        <f>IF(F168&lt;&gt;0,IF(AND(F168&lt;F167),"Preço Ok Coluna (D) Faixa 7","ERRO Preço Coluna (D) Faixa 7"),"Lançar Preço Coluna (D) Faixa 7")</f>
        <v>ERRO Preço Coluna (D) Faixa 7</v>
      </c>
      <c r="O168" s="33"/>
      <c r="P168" s="31" t="str">
        <f>IF(F168&lt;&gt;"",IF(I168=TRUE,"Preços OK na Faixa 7","ERRO Preços na Faixa 7"),"Lançar Preços na Faixa 7")</f>
        <v>ERRO Preços na Faixa 7</v>
      </c>
    </row>
    <row r="169" spans="1:16" ht="25.5">
      <c r="A169" s="11">
        <v>8</v>
      </c>
      <c r="B169" s="12" t="s">
        <v>8</v>
      </c>
      <c r="C169" s="19"/>
      <c r="D169" s="19"/>
      <c r="E169" s="118">
        <f t="shared" si="63"/>
        <v>-1.0000000000000001E-5</v>
      </c>
      <c r="F169" s="118">
        <f t="shared" si="63"/>
        <v>-2.0000000000000002E-5</v>
      </c>
      <c r="G169" s="10">
        <f t="shared" si="61"/>
        <v>0</v>
      </c>
      <c r="H169" s="107"/>
      <c r="I169" s="116" t="str">
        <f t="shared" si="62"/>
        <v/>
      </c>
      <c r="K169" s="33" t="str">
        <f>IF(C169&lt;&gt;0,IF(AND(C169&lt;C168),"Preço Ok Coluna (A) Faixa 8","ERRO Preço Coluna (A) Faixa 8"),"Lançar Preço Coluna (A) Faixa 8")</f>
        <v>Lançar Preço Coluna (A) Faixa 8</v>
      </c>
      <c r="L169" s="33" t="str">
        <f>IF(D169&lt;&gt;0,IF(AND(D169&lt;D168),"Preço Ok Coluna (B) Faixa 8","ERRO Preço Coluna (B) Faixa 8"),"Lançar Preço Coluna (B) Faixa 8")</f>
        <v>Lançar Preço Coluna (B) Faixa 8</v>
      </c>
      <c r="M169" s="33" t="str">
        <f>IF(E169&lt;&gt;0,IF(AND(E169&lt;E168),"Preço Ok Coluna (C) Faixa 8","ERRO Preço Coluna (C) Faixa 8"),"Lançar Preço Coluna (C) Faixa 8")</f>
        <v>ERRO Preço Coluna (C) Faixa 8</v>
      </c>
      <c r="N169" s="33" t="str">
        <f>IF(F169&lt;&gt;0,IF(AND(F169&lt;F168),"Preço Ok Coluna (D) Faixa 8","ERRO Preço Coluna (D) Faixa 8"),"Lançar Preço Coluna (D) Faixa 8")</f>
        <v>ERRO Preço Coluna (D) Faixa 8</v>
      </c>
      <c r="O169" s="33"/>
      <c r="P169" s="31" t="str">
        <f>IF(F169&lt;&gt;"",IF(I169=TRUE,"Preços OK na Faixa 8","ERRO Preços na Faixa 8"),"Lançar Preços na Faixa 8")</f>
        <v>ERRO Preços na Faixa 8</v>
      </c>
    </row>
    <row r="170" spans="1:16" ht="25.5">
      <c r="A170" s="11">
        <v>9</v>
      </c>
      <c r="B170" s="12" t="s">
        <v>9</v>
      </c>
      <c r="C170" s="19"/>
      <c r="D170" s="19"/>
      <c r="E170" s="118">
        <f t="shared" si="63"/>
        <v>-1.0000000000000001E-5</v>
      </c>
      <c r="F170" s="118">
        <f t="shared" si="63"/>
        <v>-2.0000000000000002E-5</v>
      </c>
      <c r="G170" s="10">
        <f t="shared" si="61"/>
        <v>0</v>
      </c>
      <c r="H170" s="107"/>
      <c r="I170" s="116" t="str">
        <f t="shared" si="62"/>
        <v/>
      </c>
      <c r="K170" s="33" t="str">
        <f>IF(C170&lt;&gt;0,IF(AND(C170&lt;C169),"Preço Ok Coluna (A) Faixa 9","ERRO Preço Coluna (A) Faixa 9"),"Lançar Preço Coluna (A) Faixa 9")</f>
        <v>Lançar Preço Coluna (A) Faixa 9</v>
      </c>
      <c r="L170" s="33" t="str">
        <f>IF(D170&lt;&gt;0,IF(AND(D170&lt;D169),"Preço Ok Coluna (B) Faixa 9","ERRO Preço Coluna (B) Faixa 9"),"Lançar Preço Coluna (B) Faixa 9")</f>
        <v>Lançar Preço Coluna (B) Faixa 9</v>
      </c>
      <c r="M170" s="33" t="str">
        <f>IF(E170&lt;&gt;0,IF(AND(E170&lt;E169),"Preço Ok Coluna (C) Faixa 9","ERRO Preço Coluna (C) Faixa 9"),"Lançar Preço Coluna (C) Faixa 9")</f>
        <v>ERRO Preço Coluna (C) Faixa 9</v>
      </c>
      <c r="N170" s="33" t="str">
        <f>IF(F170&lt;&gt;0,IF(AND(F170&lt;F169),"Preço Ok Coluna (D) Faixa 9","ERRO Preço Coluna (D) Faixa 9"),"Lançar Preço Coluna (D) Faixa 9")</f>
        <v>ERRO Preço Coluna (D) Faixa 9</v>
      </c>
      <c r="O170" s="33"/>
      <c r="P170" s="31" t="str">
        <f>IF(F170&lt;&gt;"",IF(I170=TRUE,"Preços OK na Faixa 9","ERRO Preços na Faixa 9"),"Lançar Preços na Faixa 9")</f>
        <v>ERRO Preços na Faixa 9</v>
      </c>
    </row>
    <row r="171" spans="1:16" ht="25.5">
      <c r="A171" s="11">
        <v>10</v>
      </c>
      <c r="B171" s="12" t="s">
        <v>10</v>
      </c>
      <c r="C171" s="19"/>
      <c r="D171" s="19"/>
      <c r="E171" s="118">
        <f t="shared" si="63"/>
        <v>-1.0000000000000001E-5</v>
      </c>
      <c r="F171" s="118">
        <f t="shared" si="63"/>
        <v>-2.0000000000000002E-5</v>
      </c>
      <c r="G171" s="10">
        <f t="shared" si="61"/>
        <v>0</v>
      </c>
      <c r="H171" s="107"/>
      <c r="I171" s="116" t="str">
        <f t="shared" si="62"/>
        <v/>
      </c>
      <c r="K171" s="33" t="str">
        <f>IF(C171&lt;&gt;0,IF(AND(C171&lt;C170),"Preço Ok Coluna (A) Faixa 10","ERRO Preço Coluna (A) Faixa 10"),"Lançar Preço Coluna (A) Faixa 10")</f>
        <v>Lançar Preço Coluna (A) Faixa 10</v>
      </c>
      <c r="L171" s="33" t="str">
        <f>IF(D171&lt;&gt;0,IF(AND(D171&lt;D170),"Preço Ok Coluna (B) Faixa 10","ERRO Preço Coluna (B) Faixa 10"),"Lançar Preço Coluna (B) Faixa 10")</f>
        <v>Lançar Preço Coluna (B) Faixa 10</v>
      </c>
      <c r="M171" s="33" t="str">
        <f>IF(E171&lt;&gt;0,IF(AND(E171&lt;E170),"Preço Ok Coluna (C) Faixa 10","ERRO Preço Coluna (C) Faixa 10"),"Lançar Preço Coluna (C) Faixa 10")</f>
        <v>ERRO Preço Coluna (C) Faixa 10</v>
      </c>
      <c r="N171" s="33" t="str">
        <f>IF(F171&lt;&gt;0,IF(AND(F171&lt;F170),"Preço Ok Coluna (D) Faixa 10","ERRO Preço Coluna (D) Faixa 10"),"Lançar Preço Coluna (D) Faixa 10")</f>
        <v>ERRO Preço Coluna (D) Faixa 10</v>
      </c>
      <c r="O171" s="33"/>
      <c r="P171" s="31" t="str">
        <f>IF(F171&lt;&gt;"",IF(I171=TRUE,"Preços OK na Faixa 10","ERRO Preços na Faixa 10"),"Lançar Preços na Faixa 10")</f>
        <v>ERRO Preços na Faixa 10</v>
      </c>
    </row>
    <row r="172" spans="1:16" ht="25.5">
      <c r="A172" s="11">
        <v>11</v>
      </c>
      <c r="B172" s="12" t="s">
        <v>11</v>
      </c>
      <c r="C172" s="19"/>
      <c r="D172" s="19"/>
      <c r="E172" s="118">
        <f t="shared" si="63"/>
        <v>-1.0000000000000001E-5</v>
      </c>
      <c r="F172" s="118">
        <f t="shared" si="63"/>
        <v>-2.0000000000000002E-5</v>
      </c>
      <c r="G172" s="10">
        <f t="shared" si="61"/>
        <v>0</v>
      </c>
      <c r="H172" s="107"/>
      <c r="I172" s="116" t="str">
        <f t="shared" si="62"/>
        <v/>
      </c>
      <c r="K172" s="33" t="str">
        <f>IF(C172&lt;&gt;0,IF(AND(C172&lt;C171),"Preço Ok Coluna (A) Faixa 11","ERRO Preço Coluna (A) Faixa 11"),"Lançar Preço Coluna (A) Faixa 11")</f>
        <v>Lançar Preço Coluna (A) Faixa 11</v>
      </c>
      <c r="L172" s="33" t="str">
        <f>IF(D172&lt;&gt;0,IF(AND(D172&lt;D171),"Preço Ok Coluna (B) Faixa 11","ERRO Preço Coluna (B) Faixa 11"),"Lançar Preço Coluna (B) Faixa 11")</f>
        <v>Lançar Preço Coluna (B) Faixa 11</v>
      </c>
      <c r="M172" s="33" t="str">
        <f>IF(E172&lt;&gt;0,IF(AND(E172&lt;E171),"Preço Ok Coluna (C) Faixa 11","ERRO Preço Coluna (C) Faixa 11"),"Lançar Preço Coluna (C) Faixa 11")</f>
        <v>ERRO Preço Coluna (C) Faixa 11</v>
      </c>
      <c r="N172" s="33" t="str">
        <f>IF(F172&lt;&gt;0,IF(AND(F172&lt;F171),"Preço Ok Coluna (D) Faixa 11","ERRO Preço Coluna (D) Faixa 11"),"Lançar Preço Coluna (D) Faixa 11")</f>
        <v>ERRO Preço Coluna (D) Faixa 11</v>
      </c>
      <c r="O172" s="33"/>
      <c r="P172" s="31" t="str">
        <f>IF(F172&lt;&gt;"",IF(I172=TRUE,"Preços OK na Faixa 11","ERRO Preços na Faixa 11"),"Lançar Preços na Faixa 11")</f>
        <v>ERRO Preços na Faixa 11</v>
      </c>
    </row>
    <row r="173" spans="1:16" ht="25.5">
      <c r="A173" s="11">
        <v>12</v>
      </c>
      <c r="B173" s="12" t="s">
        <v>12</v>
      </c>
      <c r="C173" s="19"/>
      <c r="D173" s="19"/>
      <c r="E173" s="118">
        <f t="shared" si="63"/>
        <v>-1.0000000000000001E-5</v>
      </c>
      <c r="F173" s="118">
        <f t="shared" si="63"/>
        <v>-2.0000000000000002E-5</v>
      </c>
      <c r="G173" s="10">
        <f t="shared" si="61"/>
        <v>0</v>
      </c>
      <c r="H173" s="107"/>
      <c r="I173" s="116" t="str">
        <f t="shared" si="62"/>
        <v/>
      </c>
      <c r="K173" s="39" t="str">
        <f>IF(C173&lt;&gt;0,IF(AND(C173&lt;C172),"Preço Ok Coluna (A) Faixa 12","ERRO Preço Coluna (A) Faixa 12"),"Lançar Preço Coluna (A) Faixa 12")</f>
        <v>Lançar Preço Coluna (A) Faixa 12</v>
      </c>
      <c r="L173" s="39" t="str">
        <f>IF(D173&lt;&gt;0,IF(AND(D173&lt;D172),"Preço Ok Coluna (B) Faixa 12","ERRO Preço Coluna (B) Faixa 12"),"Lançar Preço Coluna (B) Faixa 12")</f>
        <v>Lançar Preço Coluna (B) Faixa 12</v>
      </c>
      <c r="M173" s="39" t="str">
        <f>IF(E173&lt;&gt;0,IF(AND(E173&lt;E172),"Preço Ok Coluna (C) Faixa 12","ERRO Preço Coluna (C) Faixa 12"),"Lançar Preço Coluna (C) Faixa 12")</f>
        <v>ERRO Preço Coluna (C) Faixa 12</v>
      </c>
      <c r="N173" s="39" t="str">
        <f>IF(F173&lt;&gt;0,IF(AND(F173&lt;F172),"Preço Ok Coluna (D) Faixa 12","ERRO Preço Coluna (D) Faixa 12"),"Lançar Preço Coluna (D) Faixa 12")</f>
        <v>ERRO Preço Coluna (D) Faixa 12</v>
      </c>
      <c r="O173" s="33"/>
      <c r="P173" s="36" t="str">
        <f>IF(F173&lt;&gt;"",IF(I173=TRUE,"Preços OK na Faixa 12","ERRO Preços na Faixa 12"),"Lançar Preços na Faixa 12")</f>
        <v>ERRO Preços na Faixa 12</v>
      </c>
    </row>
    <row r="174" spans="1:16" ht="26.25" thickBot="1">
      <c r="A174" s="46">
        <v>13</v>
      </c>
      <c r="B174" s="47" t="s">
        <v>13</v>
      </c>
      <c r="C174" s="48"/>
      <c r="D174" s="48"/>
      <c r="E174" s="118">
        <f t="shared" si="63"/>
        <v>-1.0000000000000001E-5</v>
      </c>
      <c r="F174" s="118">
        <f t="shared" si="63"/>
        <v>-2.0000000000000002E-5</v>
      </c>
      <c r="G174" s="49">
        <f t="shared" si="61"/>
        <v>0</v>
      </c>
      <c r="H174" s="107">
        <f>SUM(G162:G174)</f>
        <v>0</v>
      </c>
      <c r="I174" s="116" t="str">
        <f t="shared" si="62"/>
        <v/>
      </c>
      <c r="K174" s="39" t="str">
        <f>IF(C174&lt;&gt;0,IF(AND(C174&lt;C173),"Preço Ok Coluna (A) Faixa 13","ERRO Preço Coluna (A) Faixa 13"),"Lançar Preço Coluna (A) Faixa 13")</f>
        <v>Lançar Preço Coluna (A) Faixa 13</v>
      </c>
      <c r="L174" s="39" t="str">
        <f>IF(D174&lt;&gt;0,IF(AND(D174&lt;D173),"Preço Ok Coluna (B) Faixa 12","ERRO Preço Coluna (B) Faixa 12"),"Lançar Preço Coluna (B) Faixa 12")</f>
        <v>Lançar Preço Coluna (B) Faixa 12</v>
      </c>
      <c r="M174" s="39" t="str">
        <f>IF(E174&lt;&gt;0,IF(AND(E174&lt;E173),"Preço Ok Coluna (C) Faixa 12","ERRO Preço Coluna (C) Faixa 12"),"Lançar Preço Coluna (C) Faixa 12")</f>
        <v>ERRO Preço Coluna (C) Faixa 12</v>
      </c>
      <c r="N174" s="39" t="str">
        <f>IF(F174&lt;&gt;0,IF(AND(F174&lt;F173),"Preço Ok Coluna (D) Faixa 12","ERRO Preço Coluna (D) Faixa 12"),"Lançar Preço Coluna (D) Faixa 12")</f>
        <v>ERRO Preço Coluna (D) Faixa 12</v>
      </c>
      <c r="O174" s="39"/>
      <c r="P174" s="36" t="str">
        <f>IF(F174&lt;&gt;"",IF(I174=TRUE,"Preços OK na Faixa 13","ERRO Preços na Faixa 13"),"Lançar Preços na Faixa 13")</f>
        <v>ERRO Preços na Faixa 13</v>
      </c>
    </row>
    <row r="175" spans="1:16" ht="26.25" customHeight="1" thickBot="1">
      <c r="H175" s="108"/>
      <c r="K175" s="35"/>
      <c r="L175" s="35"/>
      <c r="M175" s="35"/>
      <c r="N175" s="35"/>
      <c r="O175" s="35"/>
      <c r="P175" s="42"/>
    </row>
    <row r="176" spans="1:16" ht="24" customHeight="1" thickBot="1">
      <c r="A176" s="120" t="s">
        <v>181</v>
      </c>
      <c r="B176" s="121"/>
      <c r="C176" s="121"/>
      <c r="D176" s="121"/>
      <c r="E176" s="122"/>
      <c r="F176" s="122"/>
      <c r="G176" s="123"/>
      <c r="H176" s="104"/>
      <c r="K176" s="145" t="s">
        <v>50</v>
      </c>
      <c r="L176" s="145"/>
      <c r="M176" s="145"/>
      <c r="N176" s="145"/>
      <c r="O176" s="61"/>
      <c r="P176" s="147" t="s">
        <v>51</v>
      </c>
    </row>
    <row r="177" spans="1:16" ht="42" customHeight="1" thickBot="1">
      <c r="A177" s="124" t="s">
        <v>260</v>
      </c>
      <c r="B177" s="125"/>
      <c r="C177" s="125"/>
      <c r="D177" s="125"/>
      <c r="E177" s="125"/>
      <c r="F177" s="125"/>
      <c r="G177" s="126"/>
      <c r="H177" s="105"/>
      <c r="K177" s="145"/>
      <c r="L177" s="145"/>
      <c r="M177" s="145"/>
      <c r="N177" s="145"/>
      <c r="O177" s="18"/>
      <c r="P177" s="147"/>
    </row>
    <row r="178" spans="1:16" ht="13.5" customHeight="1" thickBot="1">
      <c r="A178" s="127" t="s">
        <v>37</v>
      </c>
      <c r="B178" s="127" t="s">
        <v>36</v>
      </c>
      <c r="C178" s="139" t="s">
        <v>45</v>
      </c>
      <c r="D178" s="140"/>
      <c r="E178" s="140"/>
      <c r="F178" s="141"/>
      <c r="G178" s="133" t="s">
        <v>89</v>
      </c>
      <c r="H178" s="106"/>
      <c r="K178" s="145"/>
      <c r="L178" s="145"/>
      <c r="M178" s="145"/>
      <c r="N178" s="145"/>
      <c r="O178" s="18"/>
      <c r="P178" s="147"/>
    </row>
    <row r="179" spans="1:16" ht="13.5" customHeight="1" thickBot="1">
      <c r="A179" s="128"/>
      <c r="B179" s="128"/>
      <c r="C179" s="21" t="s">
        <v>41</v>
      </c>
      <c r="D179" s="20" t="s">
        <v>42</v>
      </c>
      <c r="E179" s="82" t="s">
        <v>43</v>
      </c>
      <c r="F179" s="82" t="s">
        <v>44</v>
      </c>
      <c r="G179" s="134"/>
      <c r="H179" s="106"/>
      <c r="K179" s="145"/>
      <c r="L179" s="145"/>
      <c r="M179" s="145"/>
      <c r="N179" s="145"/>
      <c r="O179" s="18"/>
      <c r="P179" s="147"/>
    </row>
    <row r="180" spans="1:16" ht="26.25" thickBot="1">
      <c r="A180" s="129"/>
      <c r="B180" s="129"/>
      <c r="C180" s="29" t="s">
        <v>46</v>
      </c>
      <c r="D180" s="93" t="s">
        <v>47</v>
      </c>
      <c r="E180" s="83" t="s">
        <v>48</v>
      </c>
      <c r="F180" s="83" t="s">
        <v>49</v>
      </c>
      <c r="G180" s="135"/>
      <c r="H180" s="106"/>
      <c r="K180" s="146"/>
      <c r="L180" s="146"/>
      <c r="M180" s="146"/>
      <c r="N180" s="146"/>
      <c r="O180" s="32"/>
      <c r="P180" s="148"/>
    </row>
    <row r="181" spans="1:16" ht="25.5">
      <c r="A181" s="8">
        <v>1</v>
      </c>
      <c r="B181" s="9" t="s">
        <v>1</v>
      </c>
      <c r="C181" s="19"/>
      <c r="D181" s="19"/>
      <c r="E181" s="118">
        <f>D181-0.00001</f>
        <v>-1.0000000000000001E-5</v>
      </c>
      <c r="F181" s="118">
        <f>E181-0.00001</f>
        <v>-2.0000000000000002E-5</v>
      </c>
      <c r="G181" s="10">
        <f t="shared" ref="G181:G193" si="64">SUM(C181:D181)</f>
        <v>0</v>
      </c>
      <c r="H181" s="107"/>
      <c r="I181" s="116" t="str">
        <f t="shared" ref="I181:I193" si="65">IF(C181&lt;&gt;0,AND(D181&lt;C181,E181&lt;D181,F181&lt;E181),"")</f>
        <v/>
      </c>
      <c r="K181" s="40" t="str">
        <f>IF(C181&lt;&gt;0,IF(AND(C181&lt;C162),"Preço Ok Coluna (A) Faixa 1","ERRO Preço Coluna (A) Faixa 1"),"Lançar Preço Coluna (A) Faixa 1")</f>
        <v>Lançar Preço Coluna (A) Faixa 1</v>
      </c>
      <c r="L181" s="40" t="str">
        <f>IF(D181&lt;&gt;0,IF(AND(D181&lt;D162),"Preço Ok Coluna (B) Faixa 1","ERRO Preço Coluna (B) Faixa 1"),"Lançar Preço Coluna (B) Faixa 1")</f>
        <v>Lançar Preço Coluna (B) Faixa 1</v>
      </c>
      <c r="M181" s="40" t="str">
        <f>IF(E181&lt;&gt;0,IF(AND(E181&lt;E162),"Preço Ok Coluna (C) Faixa 1","ERRO Preço Coluna (C) Faixa 1"),"Lançar Preço Coluna (C) Faixa 1")</f>
        <v>ERRO Preço Coluna (C) Faixa 1</v>
      </c>
      <c r="N181" s="40" t="str">
        <f>IF(F181&lt;&gt;0,IF(AND(F181&lt;F162),"Preço Ok Coluna (D) Faixa 1","ERRO Preço Coluna (D) Faixa 1"),"Lançar Preço Coluna (D) Faixa 1")</f>
        <v>ERRO Preço Coluna (D) Faixa 1</v>
      </c>
      <c r="O181" s="40"/>
      <c r="P181" s="31" t="str">
        <f>IF(F181&lt;&gt;"",IF(I181=TRUE,"Preços OK na Faixa 1","ERRO Preços na Faixa 1"),"Lançar Preços na Faixa 1")</f>
        <v>ERRO Preços na Faixa 1</v>
      </c>
    </row>
    <row r="182" spans="1:16" ht="25.5">
      <c r="A182" s="94">
        <v>2</v>
      </c>
      <c r="B182" s="95" t="s">
        <v>2</v>
      </c>
      <c r="C182" s="19"/>
      <c r="D182" s="19"/>
      <c r="E182" s="118">
        <f t="shared" ref="E182:F193" si="66">D182-0.00001</f>
        <v>-1.0000000000000001E-5</v>
      </c>
      <c r="F182" s="118">
        <f t="shared" si="66"/>
        <v>-2.0000000000000002E-5</v>
      </c>
      <c r="G182" s="10">
        <f t="shared" si="64"/>
        <v>0</v>
      </c>
      <c r="H182" s="107"/>
      <c r="I182" s="116" t="str">
        <f t="shared" si="65"/>
        <v/>
      </c>
      <c r="K182" s="40" t="str">
        <f>IF(C182&lt;&gt;0,IF(AND(C182&lt;C163),"Preço Ok Coluna (A) Faixa 1","ERRO Preço Coluna (A) Faixa 1"),"Lançar Preço Coluna (A) Faixa 1")</f>
        <v>Lançar Preço Coluna (A) Faixa 1</v>
      </c>
      <c r="L182" s="40" t="str">
        <f>IF(D182&lt;&gt;0,IF(AND(D182&lt;D163),"Preço Ok Coluna (B) Faixa 1","ERRO Preço Coluna (B) Faixa 1"),"Lançar Preço Coluna (B) Faixa 1")</f>
        <v>Lançar Preço Coluna (B) Faixa 1</v>
      </c>
      <c r="M182" s="40" t="str">
        <f>IF(E182&lt;&gt;0,IF(AND(E182&lt;E163),"Preço Ok Coluna (C) Faixa 1","ERRO Preço Coluna (C) Faixa 1"),"Lançar Preço Coluna (C) Faixa 1")</f>
        <v>ERRO Preço Coluna (C) Faixa 1</v>
      </c>
      <c r="N182" s="40" t="str">
        <f>IF(F182&lt;&gt;0,IF(AND(F182&lt;F163),"Preço Ok Coluna (D) Faixa 1","ERRO Preço Coluna (D) Faixa 1"),"Lançar Preço Coluna (D) Faixa 1")</f>
        <v>ERRO Preço Coluna (D) Faixa 1</v>
      </c>
      <c r="O182" s="33"/>
      <c r="P182" s="31" t="str">
        <f>IF(F182&lt;&gt;"",IF(I182=TRUE,"Preços OK na Faixa 2","ERRO Preços na Faixa 2"),"Lançar Preços na Faixa 2")</f>
        <v>ERRO Preços na Faixa 2</v>
      </c>
    </row>
    <row r="183" spans="1:16" ht="25.5">
      <c r="A183" s="11">
        <v>3</v>
      </c>
      <c r="B183" s="12" t="s">
        <v>3</v>
      </c>
      <c r="C183" s="19"/>
      <c r="D183" s="19"/>
      <c r="E183" s="118">
        <f t="shared" si="66"/>
        <v>-1.0000000000000001E-5</v>
      </c>
      <c r="F183" s="118">
        <f t="shared" si="66"/>
        <v>-2.0000000000000002E-5</v>
      </c>
      <c r="G183" s="10">
        <f t="shared" si="64"/>
        <v>0</v>
      </c>
      <c r="H183" s="107"/>
      <c r="I183" s="116" t="str">
        <f t="shared" si="65"/>
        <v/>
      </c>
      <c r="K183" s="40" t="str">
        <f t="shared" ref="K183:K193" si="67">IF(C183&lt;&gt;0,IF(AND(C183&lt;C164),"Preço Ok Coluna (A) Faixa 1","ERRO Preço Coluna (A) Faixa 1"),"Lançar Preço Coluna (A) Faixa 1")</f>
        <v>Lançar Preço Coluna (A) Faixa 1</v>
      </c>
      <c r="L183" s="40" t="str">
        <f t="shared" ref="L183:L193" si="68">IF(D183&lt;&gt;0,IF(AND(D183&lt;D164),"Preço Ok Coluna (B) Faixa 1","ERRO Preço Coluna (B) Faixa 1"),"Lançar Preço Coluna (B) Faixa 1")</f>
        <v>Lançar Preço Coluna (B) Faixa 1</v>
      </c>
      <c r="M183" s="40" t="str">
        <f t="shared" ref="M183:M193" si="69">IF(E183&lt;&gt;0,IF(AND(E183&lt;E164),"Preço Ok Coluna (C) Faixa 1","ERRO Preço Coluna (C) Faixa 1"),"Lançar Preço Coluna (C) Faixa 1")</f>
        <v>ERRO Preço Coluna (C) Faixa 1</v>
      </c>
      <c r="N183" s="40" t="str">
        <f t="shared" ref="N183:N193" si="70">IF(F183&lt;&gt;0,IF(AND(F183&lt;F164),"Preço Ok Coluna (D) Faixa 1","ERRO Preço Coluna (D) Faixa 1"),"Lançar Preço Coluna (D) Faixa 1")</f>
        <v>ERRO Preço Coluna (D) Faixa 1</v>
      </c>
      <c r="O183" s="33"/>
      <c r="P183" s="31" t="str">
        <f>IF(F183&lt;&gt;"",IF(I183=TRUE,"Preços OK na Faixa 3","ERRO Preços na Faixa 3"),"Lançar Preços na Faixa 3")</f>
        <v>ERRO Preços na Faixa 3</v>
      </c>
    </row>
    <row r="184" spans="1:16" ht="25.5">
      <c r="A184" s="11">
        <v>4</v>
      </c>
      <c r="B184" s="12" t="s">
        <v>4</v>
      </c>
      <c r="C184" s="19"/>
      <c r="D184" s="19"/>
      <c r="E184" s="118">
        <f t="shared" si="66"/>
        <v>-1.0000000000000001E-5</v>
      </c>
      <c r="F184" s="118">
        <f t="shared" si="66"/>
        <v>-2.0000000000000002E-5</v>
      </c>
      <c r="G184" s="10">
        <f t="shared" si="64"/>
        <v>0</v>
      </c>
      <c r="H184" s="107"/>
      <c r="I184" s="116" t="str">
        <f t="shared" si="65"/>
        <v/>
      </c>
      <c r="K184" s="40" t="str">
        <f t="shared" si="67"/>
        <v>Lançar Preço Coluna (A) Faixa 1</v>
      </c>
      <c r="L184" s="40" t="str">
        <f t="shared" si="68"/>
        <v>Lançar Preço Coluna (B) Faixa 1</v>
      </c>
      <c r="M184" s="40" t="str">
        <f t="shared" si="69"/>
        <v>ERRO Preço Coluna (C) Faixa 1</v>
      </c>
      <c r="N184" s="40" t="str">
        <f t="shared" si="70"/>
        <v>ERRO Preço Coluna (D) Faixa 1</v>
      </c>
      <c r="O184" s="33"/>
      <c r="P184" s="31" t="str">
        <f>IF(F184&lt;&gt;"",IF(I184=TRUE,"Preços OK na Faixa 4","ERRO Preços na Faixa 4"),"Lançar Preços na Faixa 4")</f>
        <v>ERRO Preços na Faixa 4</v>
      </c>
    </row>
    <row r="185" spans="1:16" ht="25.5">
      <c r="A185" s="14">
        <v>5</v>
      </c>
      <c r="B185" s="15" t="s">
        <v>5</v>
      </c>
      <c r="C185" s="19"/>
      <c r="D185" s="19"/>
      <c r="E185" s="118">
        <f t="shared" si="66"/>
        <v>-1.0000000000000001E-5</v>
      </c>
      <c r="F185" s="118">
        <f t="shared" si="66"/>
        <v>-2.0000000000000002E-5</v>
      </c>
      <c r="G185" s="10">
        <f t="shared" si="64"/>
        <v>0</v>
      </c>
      <c r="H185" s="107"/>
      <c r="I185" s="116" t="str">
        <f t="shared" si="65"/>
        <v/>
      </c>
      <c r="K185" s="40" t="str">
        <f t="shared" si="67"/>
        <v>Lançar Preço Coluna (A) Faixa 1</v>
      </c>
      <c r="L185" s="40" t="str">
        <f t="shared" si="68"/>
        <v>Lançar Preço Coluna (B) Faixa 1</v>
      </c>
      <c r="M185" s="40" t="str">
        <f t="shared" si="69"/>
        <v>ERRO Preço Coluna (C) Faixa 1</v>
      </c>
      <c r="N185" s="40" t="str">
        <f t="shared" si="70"/>
        <v>ERRO Preço Coluna (D) Faixa 1</v>
      </c>
      <c r="O185" s="33"/>
      <c r="P185" s="31" t="str">
        <f>IF(F185&lt;&gt;"",IF(I185=TRUE,"Preços OK na Faixa 5","ERRO Preços na Faixa 5"),"Lançar Preços na Faixa 5")</f>
        <v>ERRO Preços na Faixa 5</v>
      </c>
    </row>
    <row r="186" spans="1:16" ht="25.5">
      <c r="A186" s="11">
        <v>6</v>
      </c>
      <c r="B186" s="12" t="s">
        <v>6</v>
      </c>
      <c r="C186" s="19"/>
      <c r="D186" s="19"/>
      <c r="E186" s="118">
        <f t="shared" si="66"/>
        <v>-1.0000000000000001E-5</v>
      </c>
      <c r="F186" s="118">
        <f t="shared" si="66"/>
        <v>-2.0000000000000002E-5</v>
      </c>
      <c r="G186" s="10">
        <f t="shared" si="64"/>
        <v>0</v>
      </c>
      <c r="H186" s="107"/>
      <c r="I186" s="116" t="str">
        <f t="shared" si="65"/>
        <v/>
      </c>
      <c r="K186" s="40" t="str">
        <f t="shared" si="67"/>
        <v>Lançar Preço Coluna (A) Faixa 1</v>
      </c>
      <c r="L186" s="40" t="str">
        <f t="shared" si="68"/>
        <v>Lançar Preço Coluna (B) Faixa 1</v>
      </c>
      <c r="M186" s="40" t="str">
        <f t="shared" si="69"/>
        <v>ERRO Preço Coluna (C) Faixa 1</v>
      </c>
      <c r="N186" s="40" t="str">
        <f t="shared" si="70"/>
        <v>ERRO Preço Coluna (D) Faixa 1</v>
      </c>
      <c r="O186" s="33"/>
      <c r="P186" s="31" t="str">
        <f>IF(F186&lt;&gt;"",IF(I186=TRUE,"Preços OK na Faixa 6","ERRO Preços na Faixa 6"),"Lançar Preços na Faixa 6")</f>
        <v>ERRO Preços na Faixa 6</v>
      </c>
    </row>
    <row r="187" spans="1:16" ht="25.5">
      <c r="A187" s="11">
        <v>7</v>
      </c>
      <c r="B187" s="12" t="s">
        <v>7</v>
      </c>
      <c r="C187" s="19"/>
      <c r="D187" s="19"/>
      <c r="E187" s="118">
        <f t="shared" si="66"/>
        <v>-1.0000000000000001E-5</v>
      </c>
      <c r="F187" s="118">
        <f t="shared" si="66"/>
        <v>-2.0000000000000002E-5</v>
      </c>
      <c r="G187" s="10">
        <f t="shared" si="64"/>
        <v>0</v>
      </c>
      <c r="H187" s="107"/>
      <c r="I187" s="116" t="str">
        <f t="shared" si="65"/>
        <v/>
      </c>
      <c r="K187" s="40" t="str">
        <f t="shared" si="67"/>
        <v>Lançar Preço Coluna (A) Faixa 1</v>
      </c>
      <c r="L187" s="40" t="str">
        <f t="shared" si="68"/>
        <v>Lançar Preço Coluna (B) Faixa 1</v>
      </c>
      <c r="M187" s="40" t="str">
        <f t="shared" si="69"/>
        <v>ERRO Preço Coluna (C) Faixa 1</v>
      </c>
      <c r="N187" s="40" t="str">
        <f t="shared" si="70"/>
        <v>ERRO Preço Coluna (D) Faixa 1</v>
      </c>
      <c r="O187" s="33"/>
      <c r="P187" s="31" t="str">
        <f>IF(F187&lt;&gt;"",IF(I187=TRUE,"Preços OK na Faixa 7","ERRO Preços na Faixa 7"),"Lançar Preços na Faixa 7")</f>
        <v>ERRO Preços na Faixa 7</v>
      </c>
    </row>
    <row r="188" spans="1:16" ht="25.5">
      <c r="A188" s="11">
        <v>8</v>
      </c>
      <c r="B188" s="12" t="s">
        <v>8</v>
      </c>
      <c r="C188" s="19"/>
      <c r="D188" s="19"/>
      <c r="E188" s="118">
        <f t="shared" si="66"/>
        <v>-1.0000000000000001E-5</v>
      </c>
      <c r="F188" s="118">
        <f t="shared" si="66"/>
        <v>-2.0000000000000002E-5</v>
      </c>
      <c r="G188" s="10">
        <f t="shared" si="64"/>
        <v>0</v>
      </c>
      <c r="H188" s="107"/>
      <c r="I188" s="116" t="str">
        <f t="shared" si="65"/>
        <v/>
      </c>
      <c r="K188" s="40" t="str">
        <f t="shared" si="67"/>
        <v>Lançar Preço Coluna (A) Faixa 1</v>
      </c>
      <c r="L188" s="40" t="str">
        <f t="shared" si="68"/>
        <v>Lançar Preço Coluna (B) Faixa 1</v>
      </c>
      <c r="M188" s="40" t="str">
        <f t="shared" si="69"/>
        <v>ERRO Preço Coluna (C) Faixa 1</v>
      </c>
      <c r="N188" s="40" t="str">
        <f t="shared" si="70"/>
        <v>ERRO Preço Coluna (D) Faixa 1</v>
      </c>
      <c r="O188" s="33"/>
      <c r="P188" s="31" t="str">
        <f>IF(F188&lt;&gt;"",IF(I188=TRUE,"Preços OK na Faixa 8","ERRO Preços na Faixa 8"),"Lançar Preços na Faixa 8")</f>
        <v>ERRO Preços na Faixa 8</v>
      </c>
    </row>
    <row r="189" spans="1:16" ht="25.5">
      <c r="A189" s="11">
        <v>9</v>
      </c>
      <c r="B189" s="12" t="s">
        <v>9</v>
      </c>
      <c r="C189" s="19"/>
      <c r="D189" s="19"/>
      <c r="E189" s="118">
        <f t="shared" si="66"/>
        <v>-1.0000000000000001E-5</v>
      </c>
      <c r="F189" s="118">
        <f t="shared" si="66"/>
        <v>-2.0000000000000002E-5</v>
      </c>
      <c r="G189" s="10">
        <f t="shared" si="64"/>
        <v>0</v>
      </c>
      <c r="H189" s="107"/>
      <c r="I189" s="116" t="str">
        <f t="shared" si="65"/>
        <v/>
      </c>
      <c r="K189" s="40" t="str">
        <f t="shared" si="67"/>
        <v>Lançar Preço Coluna (A) Faixa 1</v>
      </c>
      <c r="L189" s="40" t="str">
        <f t="shared" si="68"/>
        <v>Lançar Preço Coluna (B) Faixa 1</v>
      </c>
      <c r="M189" s="40" t="str">
        <f t="shared" si="69"/>
        <v>ERRO Preço Coluna (C) Faixa 1</v>
      </c>
      <c r="N189" s="40" t="str">
        <f t="shared" si="70"/>
        <v>ERRO Preço Coluna (D) Faixa 1</v>
      </c>
      <c r="O189" s="33"/>
      <c r="P189" s="31" t="str">
        <f>IF(F189&lt;&gt;"",IF(I189=TRUE,"Preços OK na Faixa 9","ERRO Preços na Faixa 9"),"Lançar Preços na Faixa 9")</f>
        <v>ERRO Preços na Faixa 9</v>
      </c>
    </row>
    <row r="190" spans="1:16" ht="25.5">
      <c r="A190" s="11">
        <v>10</v>
      </c>
      <c r="B190" s="12" t="s">
        <v>10</v>
      </c>
      <c r="C190" s="19"/>
      <c r="D190" s="19"/>
      <c r="E190" s="118">
        <f t="shared" si="66"/>
        <v>-1.0000000000000001E-5</v>
      </c>
      <c r="F190" s="118">
        <f t="shared" si="66"/>
        <v>-2.0000000000000002E-5</v>
      </c>
      <c r="G190" s="10">
        <f t="shared" si="64"/>
        <v>0</v>
      </c>
      <c r="H190" s="107"/>
      <c r="I190" s="116" t="str">
        <f t="shared" si="65"/>
        <v/>
      </c>
      <c r="K190" s="40" t="str">
        <f t="shared" si="67"/>
        <v>Lançar Preço Coluna (A) Faixa 1</v>
      </c>
      <c r="L190" s="40" t="str">
        <f t="shared" si="68"/>
        <v>Lançar Preço Coluna (B) Faixa 1</v>
      </c>
      <c r="M190" s="40" t="str">
        <f t="shared" si="69"/>
        <v>ERRO Preço Coluna (C) Faixa 1</v>
      </c>
      <c r="N190" s="40" t="str">
        <f t="shared" si="70"/>
        <v>ERRO Preço Coluna (D) Faixa 1</v>
      </c>
      <c r="O190" s="33"/>
      <c r="P190" s="31" t="str">
        <f>IF(F190&lt;&gt;"",IF(I190=TRUE,"Preços OK na Faixa 10","ERRO Preços na Faixa 10"),"Lançar Preços na Faixa 10")</f>
        <v>ERRO Preços na Faixa 10</v>
      </c>
    </row>
    <row r="191" spans="1:16" ht="25.5">
      <c r="A191" s="11">
        <v>11</v>
      </c>
      <c r="B191" s="12" t="s">
        <v>11</v>
      </c>
      <c r="C191" s="19"/>
      <c r="D191" s="19"/>
      <c r="E191" s="118">
        <f t="shared" si="66"/>
        <v>-1.0000000000000001E-5</v>
      </c>
      <c r="F191" s="118">
        <f t="shared" si="66"/>
        <v>-2.0000000000000002E-5</v>
      </c>
      <c r="G191" s="10">
        <f t="shared" si="64"/>
        <v>0</v>
      </c>
      <c r="H191" s="107"/>
      <c r="I191" s="116" t="str">
        <f t="shared" si="65"/>
        <v/>
      </c>
      <c r="K191" s="40" t="str">
        <f t="shared" si="67"/>
        <v>Lançar Preço Coluna (A) Faixa 1</v>
      </c>
      <c r="L191" s="40" t="str">
        <f t="shared" si="68"/>
        <v>Lançar Preço Coluna (B) Faixa 1</v>
      </c>
      <c r="M191" s="40" t="str">
        <f t="shared" si="69"/>
        <v>ERRO Preço Coluna (C) Faixa 1</v>
      </c>
      <c r="N191" s="40" t="str">
        <f t="shared" si="70"/>
        <v>ERRO Preço Coluna (D) Faixa 1</v>
      </c>
      <c r="O191" s="33"/>
      <c r="P191" s="31" t="str">
        <f>IF(F191&lt;&gt;"",IF(I191=TRUE,"Preços OK na Faixa 11","ERRO Preços na Faixa 11"),"Lançar Preços na Faixa 11")</f>
        <v>ERRO Preços na Faixa 11</v>
      </c>
    </row>
    <row r="192" spans="1:16" ht="25.5">
      <c r="A192" s="11">
        <v>12</v>
      </c>
      <c r="B192" s="12" t="s">
        <v>12</v>
      </c>
      <c r="C192" s="19"/>
      <c r="D192" s="19"/>
      <c r="E192" s="118">
        <f t="shared" si="66"/>
        <v>-1.0000000000000001E-5</v>
      </c>
      <c r="F192" s="118">
        <f t="shared" si="66"/>
        <v>-2.0000000000000002E-5</v>
      </c>
      <c r="G192" s="10">
        <f t="shared" si="64"/>
        <v>0</v>
      </c>
      <c r="H192" s="107"/>
      <c r="I192" s="116" t="str">
        <f t="shared" si="65"/>
        <v/>
      </c>
      <c r="K192" s="40" t="str">
        <f t="shared" si="67"/>
        <v>Lançar Preço Coluna (A) Faixa 1</v>
      </c>
      <c r="L192" s="40" t="str">
        <f t="shared" si="68"/>
        <v>Lançar Preço Coluna (B) Faixa 1</v>
      </c>
      <c r="M192" s="40" t="str">
        <f t="shared" si="69"/>
        <v>ERRO Preço Coluna (C) Faixa 1</v>
      </c>
      <c r="N192" s="40" t="str">
        <f t="shared" si="70"/>
        <v>ERRO Preço Coluna (D) Faixa 1</v>
      </c>
      <c r="O192" s="33"/>
      <c r="P192" s="36" t="str">
        <f>IF(F192&lt;&gt;"",IF(I192=TRUE,"Preços OK na Faixa 12","ERRO Preços na Faixa 12"),"Lançar Preços na Faixa 12")</f>
        <v>ERRO Preços na Faixa 12</v>
      </c>
    </row>
    <row r="193" spans="1:16" ht="26.25" thickBot="1">
      <c r="A193" s="46">
        <v>13</v>
      </c>
      <c r="B193" s="47" t="s">
        <v>13</v>
      </c>
      <c r="C193" s="48"/>
      <c r="D193" s="48"/>
      <c r="E193" s="118" t="s">
        <v>263</v>
      </c>
      <c r="F193" s="118" t="e">
        <f t="shared" si="66"/>
        <v>#VALUE!</v>
      </c>
      <c r="G193" s="49">
        <f t="shared" si="64"/>
        <v>0</v>
      </c>
      <c r="H193" s="107">
        <f>SUM(G181:G193)</f>
        <v>0</v>
      </c>
      <c r="I193" s="116" t="str">
        <f t="shared" si="65"/>
        <v/>
      </c>
      <c r="K193" s="40" t="str">
        <f t="shared" si="67"/>
        <v>Lançar Preço Coluna (A) Faixa 1</v>
      </c>
      <c r="L193" s="40" t="str">
        <f t="shared" si="68"/>
        <v>Lançar Preço Coluna (B) Faixa 1</v>
      </c>
      <c r="M193" s="40" t="str">
        <f t="shared" si="69"/>
        <v>ERRO Preço Coluna (C) Faixa 1</v>
      </c>
      <c r="N193" s="40" t="e">
        <f t="shared" si="70"/>
        <v>#VALUE!</v>
      </c>
      <c r="O193" s="39"/>
      <c r="P193" s="36" t="e">
        <f>IF(F193&lt;&gt;"",IF(I193=TRUE,"Preços OK na Faixa 13","ERRO Preços na Faixa 13"),"Lançar Preços na Faixa 13")</f>
        <v>#VALUE!</v>
      </c>
    </row>
    <row r="194" spans="1:16" ht="13.5" thickBot="1">
      <c r="H194" s="108"/>
      <c r="K194" s="35"/>
      <c r="L194" s="35"/>
      <c r="M194" s="35"/>
      <c r="N194" s="35"/>
      <c r="O194" s="35"/>
      <c r="P194" s="42"/>
    </row>
    <row r="195" spans="1:16" ht="24" customHeight="1" thickBot="1">
      <c r="A195" s="120" t="s">
        <v>182</v>
      </c>
      <c r="B195" s="121"/>
      <c r="C195" s="121"/>
      <c r="D195" s="121"/>
      <c r="E195" s="122"/>
      <c r="F195" s="122"/>
      <c r="G195" s="123"/>
      <c r="H195" s="104"/>
      <c r="K195" s="145" t="s">
        <v>50</v>
      </c>
      <c r="L195" s="145"/>
      <c r="M195" s="145"/>
      <c r="N195" s="145"/>
      <c r="O195" s="61"/>
      <c r="P195" s="147" t="s">
        <v>51</v>
      </c>
    </row>
    <row r="196" spans="1:16" ht="42" customHeight="1" thickBot="1">
      <c r="A196" s="124" t="s">
        <v>261</v>
      </c>
      <c r="B196" s="125"/>
      <c r="C196" s="125"/>
      <c r="D196" s="125"/>
      <c r="E196" s="125"/>
      <c r="F196" s="125"/>
      <c r="G196" s="126"/>
      <c r="H196" s="105"/>
      <c r="K196" s="145"/>
      <c r="L196" s="145"/>
      <c r="M196" s="145"/>
      <c r="N196" s="145"/>
      <c r="O196" s="18"/>
      <c r="P196" s="147"/>
    </row>
    <row r="197" spans="1:16" ht="13.5" customHeight="1" thickBot="1">
      <c r="A197" s="127" t="s">
        <v>37</v>
      </c>
      <c r="B197" s="127" t="s">
        <v>36</v>
      </c>
      <c r="C197" s="130" t="s">
        <v>45</v>
      </c>
      <c r="D197" s="131"/>
      <c r="E197" s="131"/>
      <c r="F197" s="132"/>
      <c r="G197" s="136" t="s">
        <v>230</v>
      </c>
      <c r="H197" s="106"/>
      <c r="K197" s="145"/>
      <c r="L197" s="145"/>
      <c r="M197" s="145"/>
      <c r="N197" s="145"/>
      <c r="O197" s="18"/>
      <c r="P197" s="147"/>
    </row>
    <row r="198" spans="1:16" ht="13.5" customHeight="1" thickBot="1">
      <c r="A198" s="128"/>
      <c r="B198" s="128"/>
      <c r="C198" s="21" t="s">
        <v>41</v>
      </c>
      <c r="D198" s="20" t="s">
        <v>42</v>
      </c>
      <c r="E198" s="82" t="s">
        <v>43</v>
      </c>
      <c r="F198" s="82" t="s">
        <v>44</v>
      </c>
      <c r="G198" s="137"/>
      <c r="H198" s="106"/>
      <c r="K198" s="145"/>
      <c r="L198" s="145"/>
      <c r="M198" s="145"/>
      <c r="N198" s="145"/>
      <c r="O198" s="18"/>
      <c r="P198" s="147"/>
    </row>
    <row r="199" spans="1:16" ht="26.25" thickBot="1">
      <c r="A199" s="129"/>
      <c r="B199" s="129"/>
      <c r="C199" s="29" t="s">
        <v>46</v>
      </c>
      <c r="D199" s="93" t="s">
        <v>47</v>
      </c>
      <c r="E199" s="83" t="s">
        <v>48</v>
      </c>
      <c r="F199" s="83" t="s">
        <v>49</v>
      </c>
      <c r="G199" s="138"/>
      <c r="H199" s="106"/>
      <c r="K199" s="146"/>
      <c r="L199" s="146"/>
      <c r="M199" s="146"/>
      <c r="N199" s="146"/>
      <c r="O199" s="32"/>
      <c r="P199" s="148"/>
    </row>
    <row r="200" spans="1:16" ht="25.5">
      <c r="A200" s="8">
        <v>1</v>
      </c>
      <c r="B200" s="9" t="s">
        <v>1</v>
      </c>
      <c r="C200" s="19"/>
      <c r="D200" s="19"/>
      <c r="E200" s="118">
        <f>D200-0.00001</f>
        <v>-1.0000000000000001E-5</v>
      </c>
      <c r="F200" s="118">
        <f>E200-0.00001</f>
        <v>-2.0000000000000002E-5</v>
      </c>
      <c r="G200" s="10">
        <f t="shared" ref="G200:G212" si="71">SUM(C200:D200)</f>
        <v>0</v>
      </c>
      <c r="H200" s="107"/>
      <c r="I200" s="116" t="str">
        <f t="shared" ref="I200:I212" si="72">IF(C200&lt;&gt;0,AND(D200&lt;C200,E200&lt;D200,F200&lt;E200),"")</f>
        <v/>
      </c>
      <c r="K200" s="40" t="str">
        <f>IF(C200&lt;&gt;0,IF(AND(C200&lt;C181),"Preço Ok Coluna (A) Faixa 1","ERRO Preço Coluna (A) Faixa 1"),"Lançar Preço Coluna (A) Faixa 1")</f>
        <v>Lançar Preço Coluna (A) Faixa 1</v>
      </c>
      <c r="L200" s="40" t="str">
        <f>IF(D200&lt;&gt;0,IF(AND(D200&lt;D181),"Preço Ok Coluna (B) Faixa 1","ERRO Preço Coluna (B) Faixa 1"),"Lançar Preço Coluna (B) Faixa 1")</f>
        <v>Lançar Preço Coluna (B) Faixa 1</v>
      </c>
      <c r="M200" s="40" t="str">
        <f>IF(E200&lt;&gt;0,IF(AND(E200&lt;E181),"Preço Ok Coluna (C) Faixa 1","ERRO Preço Coluna (C) Faixa 1"),"Lançar Preço Coluna (C) Faixa 1")</f>
        <v>ERRO Preço Coluna (C) Faixa 1</v>
      </c>
      <c r="N200" s="40" t="str">
        <f>IF(F200&lt;&gt;0,IF(AND(F200&lt;F181),"Preço Ok Coluna (D) Faixa 1","ERRO Preço Coluna (D) Faixa 1"),"Lançar Preço Coluna (D) Faixa 1")</f>
        <v>ERRO Preço Coluna (D) Faixa 1</v>
      </c>
      <c r="O200" s="40"/>
      <c r="P200" s="31" t="str">
        <f>IF(F200&lt;&gt;"",IF(I200=TRUE,"Preços OK na Faixa 1","ERRO Preços na Faixa 1"),"Lançar Preços na Faixa 1")</f>
        <v>ERRO Preços na Faixa 1</v>
      </c>
    </row>
    <row r="201" spans="1:16" ht="25.5">
      <c r="A201" s="94">
        <v>2</v>
      </c>
      <c r="B201" s="95" t="s">
        <v>2</v>
      </c>
      <c r="C201" s="19"/>
      <c r="D201" s="19"/>
      <c r="E201" s="118">
        <f t="shared" ref="E201:F212" si="73">D201-0.00001</f>
        <v>-1.0000000000000001E-5</v>
      </c>
      <c r="F201" s="118">
        <f t="shared" si="73"/>
        <v>-2.0000000000000002E-5</v>
      </c>
      <c r="G201" s="10">
        <f t="shared" si="71"/>
        <v>0</v>
      </c>
      <c r="H201" s="107"/>
      <c r="I201" s="116" t="str">
        <f t="shared" si="72"/>
        <v/>
      </c>
      <c r="K201" s="40" t="str">
        <f>IF(C201&lt;&gt;0,IF(AND(C201&lt;C182),"Preço Ok Coluna (A) Faixa 1","ERRO Preço Coluna (A) Faixa 1"),"Lançar Preço Coluna (A) Faixa 1")</f>
        <v>Lançar Preço Coluna (A) Faixa 1</v>
      </c>
      <c r="L201" s="40" t="str">
        <f>IF(D201&lt;&gt;0,IF(AND(D201&lt;D182),"Preço Ok Coluna (B) Faixa 1","ERRO Preço Coluna (B) Faixa 1"),"Lançar Preço Coluna (B) Faixa 1")</f>
        <v>Lançar Preço Coluna (B) Faixa 1</v>
      </c>
      <c r="M201" s="40" t="str">
        <f>IF(E201&lt;&gt;0,IF(AND(E201&lt;E182),"Preço Ok Coluna (C) Faixa 1","ERRO Preço Coluna (C) Faixa 1"),"Lançar Preço Coluna (C) Faixa 1")</f>
        <v>ERRO Preço Coluna (C) Faixa 1</v>
      </c>
      <c r="N201" s="40" t="str">
        <f>IF(F201&lt;&gt;0,IF(AND(F201&lt;F182),"Preço Ok Coluna (D) Faixa 1","ERRO Preço Coluna (D) Faixa 1"),"Lançar Preço Coluna (D) Faixa 1")</f>
        <v>ERRO Preço Coluna (D) Faixa 1</v>
      </c>
      <c r="O201" s="33"/>
      <c r="P201" s="31" t="str">
        <f>IF(F201&lt;&gt;"",IF(I201=TRUE,"Preços OK na Faixa 2","ERRO Preços na Faixa 2"),"Lançar Preços na Faixa 2")</f>
        <v>ERRO Preços na Faixa 2</v>
      </c>
    </row>
    <row r="202" spans="1:16" ht="25.5">
      <c r="A202" s="11">
        <v>3</v>
      </c>
      <c r="B202" s="12" t="s">
        <v>3</v>
      </c>
      <c r="C202" s="19"/>
      <c r="D202" s="19"/>
      <c r="E202" s="118">
        <f t="shared" si="73"/>
        <v>-1.0000000000000001E-5</v>
      </c>
      <c r="F202" s="118">
        <f t="shared" si="73"/>
        <v>-2.0000000000000002E-5</v>
      </c>
      <c r="G202" s="10">
        <f t="shared" si="71"/>
        <v>0</v>
      </c>
      <c r="H202" s="107"/>
      <c r="I202" s="116" t="str">
        <f t="shared" si="72"/>
        <v/>
      </c>
      <c r="K202" s="40" t="str">
        <f t="shared" ref="K202:K212" si="74">IF(C202&lt;&gt;0,IF(AND(C202&lt;C183),"Preço Ok Coluna (A) Faixa 1","ERRO Preço Coluna (A) Faixa 1"),"Lançar Preço Coluna (A) Faixa 1")</f>
        <v>Lançar Preço Coluna (A) Faixa 1</v>
      </c>
      <c r="L202" s="40" t="str">
        <f t="shared" ref="L202:L212" si="75">IF(D202&lt;&gt;0,IF(AND(D202&lt;D183),"Preço Ok Coluna (B) Faixa 1","ERRO Preço Coluna (B) Faixa 1"),"Lançar Preço Coluna (B) Faixa 1")</f>
        <v>Lançar Preço Coluna (B) Faixa 1</v>
      </c>
      <c r="M202" s="40" t="str">
        <f t="shared" ref="M202:M212" si="76">IF(E202&lt;&gt;0,IF(AND(E202&lt;E183),"Preço Ok Coluna (C) Faixa 1","ERRO Preço Coluna (C) Faixa 1"),"Lançar Preço Coluna (C) Faixa 1")</f>
        <v>ERRO Preço Coluna (C) Faixa 1</v>
      </c>
      <c r="N202" s="40" t="str">
        <f t="shared" ref="N202:N212" si="77">IF(F202&lt;&gt;0,IF(AND(F202&lt;F183),"Preço Ok Coluna (D) Faixa 1","ERRO Preço Coluna (D) Faixa 1"),"Lançar Preço Coluna (D) Faixa 1")</f>
        <v>ERRO Preço Coluna (D) Faixa 1</v>
      </c>
      <c r="O202" s="33"/>
      <c r="P202" s="31" t="str">
        <f>IF(F202&lt;&gt;"",IF(I202=TRUE,"Preços OK na Faixa 3","ERRO Preços na Faixa 3"),"Lançar Preços na Faixa 3")</f>
        <v>ERRO Preços na Faixa 3</v>
      </c>
    </row>
    <row r="203" spans="1:16" ht="25.5">
      <c r="A203" s="11">
        <v>4</v>
      </c>
      <c r="B203" s="12" t="s">
        <v>4</v>
      </c>
      <c r="C203" s="19"/>
      <c r="D203" s="19"/>
      <c r="E203" s="118">
        <f t="shared" si="73"/>
        <v>-1.0000000000000001E-5</v>
      </c>
      <c r="F203" s="118">
        <f t="shared" si="73"/>
        <v>-2.0000000000000002E-5</v>
      </c>
      <c r="G203" s="10">
        <f t="shared" si="71"/>
        <v>0</v>
      </c>
      <c r="H203" s="107"/>
      <c r="I203" s="116" t="str">
        <f t="shared" si="72"/>
        <v/>
      </c>
      <c r="K203" s="40" t="str">
        <f t="shared" si="74"/>
        <v>Lançar Preço Coluna (A) Faixa 1</v>
      </c>
      <c r="L203" s="40" t="str">
        <f t="shared" si="75"/>
        <v>Lançar Preço Coluna (B) Faixa 1</v>
      </c>
      <c r="M203" s="40" t="str">
        <f t="shared" si="76"/>
        <v>ERRO Preço Coluna (C) Faixa 1</v>
      </c>
      <c r="N203" s="40" t="str">
        <f t="shared" si="77"/>
        <v>ERRO Preço Coluna (D) Faixa 1</v>
      </c>
      <c r="O203" s="33"/>
      <c r="P203" s="31" t="str">
        <f>IF(F203&lt;&gt;"",IF(I203=TRUE,"Preços OK na Faixa 4","ERRO Preços na Faixa 4"),"Lançar Preços na Faixa 4")</f>
        <v>ERRO Preços na Faixa 4</v>
      </c>
    </row>
    <row r="204" spans="1:16" ht="25.5">
      <c r="A204" s="14">
        <v>5</v>
      </c>
      <c r="B204" s="15" t="s">
        <v>5</v>
      </c>
      <c r="C204" s="19"/>
      <c r="D204" s="19"/>
      <c r="E204" s="118">
        <f t="shared" si="73"/>
        <v>-1.0000000000000001E-5</v>
      </c>
      <c r="F204" s="118">
        <f t="shared" si="73"/>
        <v>-2.0000000000000002E-5</v>
      </c>
      <c r="G204" s="10">
        <f t="shared" si="71"/>
        <v>0</v>
      </c>
      <c r="H204" s="107"/>
      <c r="I204" s="116" t="str">
        <f t="shared" si="72"/>
        <v/>
      </c>
      <c r="K204" s="40" t="str">
        <f t="shared" si="74"/>
        <v>Lançar Preço Coluna (A) Faixa 1</v>
      </c>
      <c r="L204" s="40" t="str">
        <f t="shared" si="75"/>
        <v>Lançar Preço Coluna (B) Faixa 1</v>
      </c>
      <c r="M204" s="40" t="str">
        <f t="shared" si="76"/>
        <v>ERRO Preço Coluna (C) Faixa 1</v>
      </c>
      <c r="N204" s="40" t="str">
        <f t="shared" si="77"/>
        <v>ERRO Preço Coluna (D) Faixa 1</v>
      </c>
      <c r="O204" s="33"/>
      <c r="P204" s="31" t="str">
        <f>IF(F204&lt;&gt;"",IF(I204=TRUE,"Preços OK na Faixa 5","ERRO Preços na Faixa 5"),"Lançar Preços na Faixa 5")</f>
        <v>ERRO Preços na Faixa 5</v>
      </c>
    </row>
    <row r="205" spans="1:16" ht="25.5">
      <c r="A205" s="11">
        <v>6</v>
      </c>
      <c r="B205" s="12" t="s">
        <v>6</v>
      </c>
      <c r="C205" s="19"/>
      <c r="D205" s="19"/>
      <c r="E205" s="118">
        <f t="shared" si="73"/>
        <v>-1.0000000000000001E-5</v>
      </c>
      <c r="F205" s="118">
        <f t="shared" si="73"/>
        <v>-2.0000000000000002E-5</v>
      </c>
      <c r="G205" s="10">
        <f t="shared" si="71"/>
        <v>0</v>
      </c>
      <c r="H205" s="107"/>
      <c r="I205" s="116" t="str">
        <f t="shared" si="72"/>
        <v/>
      </c>
      <c r="K205" s="40" t="str">
        <f t="shared" si="74"/>
        <v>Lançar Preço Coluna (A) Faixa 1</v>
      </c>
      <c r="L205" s="40" t="str">
        <f t="shared" si="75"/>
        <v>Lançar Preço Coluna (B) Faixa 1</v>
      </c>
      <c r="M205" s="40" t="str">
        <f t="shared" si="76"/>
        <v>ERRO Preço Coluna (C) Faixa 1</v>
      </c>
      <c r="N205" s="40" t="str">
        <f t="shared" si="77"/>
        <v>ERRO Preço Coluna (D) Faixa 1</v>
      </c>
      <c r="O205" s="33"/>
      <c r="P205" s="31" t="str">
        <f>IF(F205&lt;&gt;"",IF(I205=TRUE,"Preços OK na Faixa 6","ERRO Preços na Faixa 6"),"Lançar Preços na Faixa 6")</f>
        <v>ERRO Preços na Faixa 6</v>
      </c>
    </row>
    <row r="206" spans="1:16" ht="25.5">
      <c r="A206" s="11">
        <v>7</v>
      </c>
      <c r="B206" s="12" t="s">
        <v>7</v>
      </c>
      <c r="C206" s="19"/>
      <c r="D206" s="19"/>
      <c r="E206" s="118">
        <f t="shared" si="73"/>
        <v>-1.0000000000000001E-5</v>
      </c>
      <c r="F206" s="118">
        <f t="shared" si="73"/>
        <v>-2.0000000000000002E-5</v>
      </c>
      <c r="G206" s="10">
        <f t="shared" si="71"/>
        <v>0</v>
      </c>
      <c r="H206" s="107"/>
      <c r="I206" s="116" t="str">
        <f t="shared" si="72"/>
        <v/>
      </c>
      <c r="K206" s="40" t="str">
        <f t="shared" si="74"/>
        <v>Lançar Preço Coluna (A) Faixa 1</v>
      </c>
      <c r="L206" s="40" t="str">
        <f t="shared" si="75"/>
        <v>Lançar Preço Coluna (B) Faixa 1</v>
      </c>
      <c r="M206" s="40" t="str">
        <f t="shared" si="76"/>
        <v>ERRO Preço Coluna (C) Faixa 1</v>
      </c>
      <c r="N206" s="40" t="str">
        <f t="shared" si="77"/>
        <v>ERRO Preço Coluna (D) Faixa 1</v>
      </c>
      <c r="O206" s="33"/>
      <c r="P206" s="31" t="str">
        <f>IF(F206&lt;&gt;"",IF(I206=TRUE,"Preços OK na Faixa 7","ERRO Preços na Faixa 7"),"Lançar Preços na Faixa 7")</f>
        <v>ERRO Preços na Faixa 7</v>
      </c>
    </row>
    <row r="207" spans="1:16" ht="25.5">
      <c r="A207" s="11">
        <v>8</v>
      </c>
      <c r="B207" s="12" t="s">
        <v>8</v>
      </c>
      <c r="C207" s="19"/>
      <c r="D207" s="19"/>
      <c r="E207" s="118">
        <f t="shared" si="73"/>
        <v>-1.0000000000000001E-5</v>
      </c>
      <c r="F207" s="118">
        <f t="shared" si="73"/>
        <v>-2.0000000000000002E-5</v>
      </c>
      <c r="G207" s="10">
        <f t="shared" si="71"/>
        <v>0</v>
      </c>
      <c r="H207" s="107"/>
      <c r="I207" s="116" t="str">
        <f t="shared" si="72"/>
        <v/>
      </c>
      <c r="K207" s="40" t="str">
        <f t="shared" si="74"/>
        <v>Lançar Preço Coluna (A) Faixa 1</v>
      </c>
      <c r="L207" s="40" t="str">
        <f t="shared" si="75"/>
        <v>Lançar Preço Coluna (B) Faixa 1</v>
      </c>
      <c r="M207" s="40" t="str">
        <f t="shared" si="76"/>
        <v>ERRO Preço Coluna (C) Faixa 1</v>
      </c>
      <c r="N207" s="40" t="str">
        <f t="shared" si="77"/>
        <v>ERRO Preço Coluna (D) Faixa 1</v>
      </c>
      <c r="O207" s="33"/>
      <c r="P207" s="31" t="str">
        <f>IF(F207&lt;&gt;"",IF(I207=TRUE,"Preços OK na Faixa 8","ERRO Preços na Faixa 8"),"Lançar Preços na Faixa 8")</f>
        <v>ERRO Preços na Faixa 8</v>
      </c>
    </row>
    <row r="208" spans="1:16" ht="25.5">
      <c r="A208" s="11">
        <v>9</v>
      </c>
      <c r="B208" s="12" t="s">
        <v>9</v>
      </c>
      <c r="C208" s="19"/>
      <c r="D208" s="19"/>
      <c r="E208" s="118">
        <f t="shared" si="73"/>
        <v>-1.0000000000000001E-5</v>
      </c>
      <c r="F208" s="118">
        <f t="shared" si="73"/>
        <v>-2.0000000000000002E-5</v>
      </c>
      <c r="G208" s="10">
        <f t="shared" si="71"/>
        <v>0</v>
      </c>
      <c r="H208" s="107"/>
      <c r="I208" s="116" t="str">
        <f t="shared" si="72"/>
        <v/>
      </c>
      <c r="K208" s="40" t="str">
        <f t="shared" si="74"/>
        <v>Lançar Preço Coluna (A) Faixa 1</v>
      </c>
      <c r="L208" s="40" t="str">
        <f t="shared" si="75"/>
        <v>Lançar Preço Coluna (B) Faixa 1</v>
      </c>
      <c r="M208" s="40" t="str">
        <f t="shared" si="76"/>
        <v>ERRO Preço Coluna (C) Faixa 1</v>
      </c>
      <c r="N208" s="40" t="str">
        <f t="shared" si="77"/>
        <v>ERRO Preço Coluna (D) Faixa 1</v>
      </c>
      <c r="O208" s="33"/>
      <c r="P208" s="31" t="str">
        <f>IF(F208&lt;&gt;"",IF(I208=TRUE,"Preços OK na Faixa 9","ERRO Preços na Faixa 9"),"Lançar Preços na Faixa 9")</f>
        <v>ERRO Preços na Faixa 9</v>
      </c>
    </row>
    <row r="209" spans="1:16" ht="25.5">
      <c r="A209" s="11">
        <v>10</v>
      </c>
      <c r="B209" s="12" t="s">
        <v>10</v>
      </c>
      <c r="C209" s="19"/>
      <c r="D209" s="19"/>
      <c r="E209" s="118">
        <f t="shared" si="73"/>
        <v>-1.0000000000000001E-5</v>
      </c>
      <c r="F209" s="118">
        <f t="shared" si="73"/>
        <v>-2.0000000000000002E-5</v>
      </c>
      <c r="G209" s="10">
        <f t="shared" si="71"/>
        <v>0</v>
      </c>
      <c r="H209" s="107"/>
      <c r="I209" s="116" t="str">
        <f t="shared" si="72"/>
        <v/>
      </c>
      <c r="K209" s="40" t="str">
        <f t="shared" si="74"/>
        <v>Lançar Preço Coluna (A) Faixa 1</v>
      </c>
      <c r="L209" s="40" t="str">
        <f t="shared" si="75"/>
        <v>Lançar Preço Coluna (B) Faixa 1</v>
      </c>
      <c r="M209" s="40" t="str">
        <f t="shared" si="76"/>
        <v>ERRO Preço Coluna (C) Faixa 1</v>
      </c>
      <c r="N209" s="40" t="str">
        <f t="shared" si="77"/>
        <v>ERRO Preço Coluna (D) Faixa 1</v>
      </c>
      <c r="O209" s="33"/>
      <c r="P209" s="31" t="str">
        <f>IF(F209&lt;&gt;"",IF(I209=TRUE,"Preços OK na Faixa 10","ERRO Preços na Faixa 10"),"Lançar Preços na Faixa 10")</f>
        <v>ERRO Preços na Faixa 10</v>
      </c>
    </row>
    <row r="210" spans="1:16" ht="25.5">
      <c r="A210" s="11">
        <v>11</v>
      </c>
      <c r="B210" s="12" t="s">
        <v>11</v>
      </c>
      <c r="C210" s="19"/>
      <c r="D210" s="19"/>
      <c r="E210" s="118">
        <f t="shared" si="73"/>
        <v>-1.0000000000000001E-5</v>
      </c>
      <c r="F210" s="118">
        <f t="shared" si="73"/>
        <v>-2.0000000000000002E-5</v>
      </c>
      <c r="G210" s="10">
        <f t="shared" si="71"/>
        <v>0</v>
      </c>
      <c r="H210" s="107"/>
      <c r="I210" s="116" t="str">
        <f t="shared" si="72"/>
        <v/>
      </c>
      <c r="K210" s="40" t="str">
        <f t="shared" si="74"/>
        <v>Lançar Preço Coluna (A) Faixa 1</v>
      </c>
      <c r="L210" s="40" t="str">
        <f t="shared" si="75"/>
        <v>Lançar Preço Coluna (B) Faixa 1</v>
      </c>
      <c r="M210" s="40" t="str">
        <f t="shared" si="76"/>
        <v>ERRO Preço Coluna (C) Faixa 1</v>
      </c>
      <c r="N210" s="40" t="str">
        <f t="shared" si="77"/>
        <v>ERRO Preço Coluna (D) Faixa 1</v>
      </c>
      <c r="O210" s="33"/>
      <c r="P210" s="31" t="str">
        <f>IF(F210&lt;&gt;"",IF(I210=TRUE,"Preços OK na Faixa 11","ERRO Preços na Faixa 11"),"Lançar Preços na Faixa 11")</f>
        <v>ERRO Preços na Faixa 11</v>
      </c>
    </row>
    <row r="211" spans="1:16" ht="25.5">
      <c r="A211" s="11">
        <v>12</v>
      </c>
      <c r="B211" s="12" t="s">
        <v>12</v>
      </c>
      <c r="C211" s="19"/>
      <c r="D211" s="19"/>
      <c r="E211" s="118">
        <f t="shared" si="73"/>
        <v>-1.0000000000000001E-5</v>
      </c>
      <c r="F211" s="118">
        <f t="shared" si="73"/>
        <v>-2.0000000000000002E-5</v>
      </c>
      <c r="G211" s="10">
        <f t="shared" si="71"/>
        <v>0</v>
      </c>
      <c r="H211" s="107"/>
      <c r="I211" s="116" t="str">
        <f t="shared" si="72"/>
        <v/>
      </c>
      <c r="K211" s="40" t="str">
        <f t="shared" si="74"/>
        <v>Lançar Preço Coluna (A) Faixa 1</v>
      </c>
      <c r="L211" s="40" t="str">
        <f t="shared" si="75"/>
        <v>Lançar Preço Coluna (B) Faixa 1</v>
      </c>
      <c r="M211" s="40" t="str">
        <f t="shared" si="76"/>
        <v>ERRO Preço Coluna (C) Faixa 1</v>
      </c>
      <c r="N211" s="40" t="str">
        <f t="shared" si="77"/>
        <v>ERRO Preço Coluna (D) Faixa 1</v>
      </c>
      <c r="O211" s="33"/>
      <c r="P211" s="36" t="str">
        <f>IF(F211&lt;&gt;"",IF(I211=TRUE,"Preços OK na Faixa 12","ERRO Preços na Faixa 12"),"Lançar Preços na Faixa 12")</f>
        <v>ERRO Preços na Faixa 12</v>
      </c>
    </row>
    <row r="212" spans="1:16" ht="26.25" thickBot="1">
      <c r="A212" s="46">
        <v>13</v>
      </c>
      <c r="B212" s="47" t="s">
        <v>13</v>
      </c>
      <c r="C212" s="48"/>
      <c r="D212" s="48"/>
      <c r="E212" s="118">
        <f t="shared" si="73"/>
        <v>-1.0000000000000001E-5</v>
      </c>
      <c r="F212" s="118">
        <f t="shared" si="73"/>
        <v>-2.0000000000000002E-5</v>
      </c>
      <c r="G212" s="49">
        <f t="shared" si="71"/>
        <v>0</v>
      </c>
      <c r="H212" s="107">
        <f>SUM(G200:G212)</f>
        <v>0</v>
      </c>
      <c r="I212" s="116" t="str">
        <f t="shared" si="72"/>
        <v/>
      </c>
      <c r="K212" s="40" t="str">
        <f t="shared" si="74"/>
        <v>Lançar Preço Coluna (A) Faixa 1</v>
      </c>
      <c r="L212" s="40" t="str">
        <f t="shared" si="75"/>
        <v>Lançar Preço Coluna (B) Faixa 1</v>
      </c>
      <c r="M212" s="40" t="str">
        <f t="shared" si="76"/>
        <v>Preço Ok Coluna (C) Faixa 1</v>
      </c>
      <c r="N212" s="40" t="e">
        <f t="shared" si="77"/>
        <v>#VALUE!</v>
      </c>
      <c r="O212" s="39"/>
      <c r="P212" s="36" t="str">
        <f>IF(F212&lt;&gt;"",IF(I212=TRUE,"Preços OK na Faixa 13","ERRO Preços na Faixa 13"),"Lançar Preços na Faixa 13")</f>
        <v>ERRO Preços na Faixa 13</v>
      </c>
    </row>
    <row r="213" spans="1:16" ht="27.75" customHeight="1" thickBot="1"/>
    <row r="214" spans="1:16" ht="24" thickBot="1">
      <c r="A214" s="120" t="s">
        <v>183</v>
      </c>
      <c r="B214" s="121"/>
      <c r="C214" s="121"/>
      <c r="D214" s="121"/>
      <c r="E214" s="122"/>
      <c r="F214" s="122"/>
      <c r="G214" s="123"/>
      <c r="H214" s="65"/>
      <c r="K214" s="145" t="s">
        <v>50</v>
      </c>
      <c r="L214" s="145"/>
      <c r="M214" s="145"/>
      <c r="N214" s="145"/>
      <c r="O214" s="61"/>
      <c r="P214" s="147" t="s">
        <v>51</v>
      </c>
    </row>
    <row r="215" spans="1:16" ht="31.5" customHeight="1" thickBot="1">
      <c r="A215" s="124" t="s">
        <v>262</v>
      </c>
      <c r="B215" s="125"/>
      <c r="C215" s="125"/>
      <c r="D215" s="125"/>
      <c r="E215" s="125"/>
      <c r="F215" s="125"/>
      <c r="G215" s="126"/>
      <c r="H215" s="35"/>
      <c r="K215" s="145"/>
      <c r="L215" s="145"/>
      <c r="M215" s="145"/>
      <c r="N215" s="145"/>
      <c r="O215" s="18"/>
      <c r="P215" s="147"/>
    </row>
    <row r="216" spans="1:16" ht="13.5" thickBot="1">
      <c r="A216" s="127" t="s">
        <v>37</v>
      </c>
      <c r="B216" s="127" t="s">
        <v>36</v>
      </c>
      <c r="C216" s="130" t="s">
        <v>186</v>
      </c>
      <c r="D216" s="131"/>
      <c r="E216" s="131"/>
      <c r="F216" s="132"/>
      <c r="G216" s="133" t="s">
        <v>89</v>
      </c>
      <c r="H216" s="54"/>
      <c r="K216" s="145"/>
      <c r="L216" s="145"/>
      <c r="M216" s="145"/>
      <c r="N216" s="145"/>
      <c r="O216" s="18"/>
      <c r="P216" s="147"/>
    </row>
    <row r="217" spans="1:16" ht="13.5" thickBot="1">
      <c r="A217" s="128"/>
      <c r="B217" s="128"/>
      <c r="C217" s="21" t="s">
        <v>41</v>
      </c>
      <c r="D217" s="20" t="s">
        <v>42</v>
      </c>
      <c r="E217" s="82" t="s">
        <v>43</v>
      </c>
      <c r="F217" s="82" t="s">
        <v>44</v>
      </c>
      <c r="G217" s="134"/>
      <c r="H217" s="54"/>
      <c r="K217" s="145"/>
      <c r="L217" s="145"/>
      <c r="M217" s="145"/>
      <c r="N217" s="145"/>
      <c r="O217" s="18"/>
      <c r="P217" s="147"/>
    </row>
    <row r="218" spans="1:16" ht="26.25" thickBot="1">
      <c r="A218" s="129"/>
      <c r="B218" s="129"/>
      <c r="C218" s="29" t="s">
        <v>46</v>
      </c>
      <c r="D218" s="93" t="s">
        <v>47</v>
      </c>
      <c r="E218" s="83" t="s">
        <v>48</v>
      </c>
      <c r="F218" s="83" t="s">
        <v>49</v>
      </c>
      <c r="G218" s="135"/>
      <c r="H218" s="54"/>
      <c r="K218" s="146"/>
      <c r="L218" s="146"/>
      <c r="M218" s="146"/>
      <c r="N218" s="146"/>
      <c r="O218" s="32"/>
      <c r="P218" s="148"/>
    </row>
    <row r="219" spans="1:16" ht="25.5">
      <c r="A219" s="8">
        <v>1</v>
      </c>
      <c r="B219" s="9" t="s">
        <v>1</v>
      </c>
      <c r="C219" s="19"/>
      <c r="D219" s="19"/>
      <c r="E219" s="118">
        <f>D219-0.00001</f>
        <v>-1.0000000000000001E-5</v>
      </c>
      <c r="F219" s="118">
        <f>E219-0.00001</f>
        <v>-2.0000000000000002E-5</v>
      </c>
      <c r="G219" s="10">
        <f t="shared" ref="G219:G231" si="78">SUM(C219:D219)</f>
        <v>0</v>
      </c>
      <c r="H219" s="75"/>
      <c r="I219" s="116" t="str">
        <f t="shared" ref="I219:I231" si="79">IF(C219&lt;&gt;0,AND(D219&lt;C219,E219&lt;D219,F219&lt;E219),"")</f>
        <v/>
      </c>
      <c r="K219" s="33" t="str">
        <f>IF(C219&lt;&gt;0,"Preço OK Coluna (A) Faixa 1","Lançar Preço Coluna (A) Faixa 1")</f>
        <v>Lançar Preço Coluna (A) Faixa 1</v>
      </c>
      <c r="L219" s="33" t="str">
        <f>IF(D219&lt;&gt;0,"Preço OK Coluna (B) Faixa 1","Lançar Preço Coluna (B) Faixa 1")</f>
        <v>Lançar Preço Coluna (B) Faixa 1</v>
      </c>
      <c r="M219" s="33" t="str">
        <f>IF(E219&lt;&gt;0,"Preço OK Coluna (C) Faixa 1","Lançar Preço Coluna (C) Faixa 1")</f>
        <v>Preço OK Coluna (C) Faixa 1</v>
      </c>
      <c r="N219" s="33" t="str">
        <f>IF(F219&lt;&gt;0,"Preço OK Coluna (D) Faixa 1","Lançar Preço Coluna (D) Faixa 1")</f>
        <v>Preço OK Coluna (D) Faixa 1</v>
      </c>
      <c r="O219" s="40"/>
      <c r="P219" s="41" t="str">
        <f t="shared" ref="P219:P231" si="80">IF(F219&lt;&gt;"",IF(I219=TRUE,"Preços OK na Faixa 13","ERRO Preços na Faixa 13"),"Lançar Preços na Faixa 13")</f>
        <v>ERRO Preços na Faixa 13</v>
      </c>
    </row>
    <row r="220" spans="1:16" ht="25.5">
      <c r="A220" s="94">
        <v>2</v>
      </c>
      <c r="B220" s="95" t="s">
        <v>2</v>
      </c>
      <c r="C220" s="19"/>
      <c r="D220" s="19"/>
      <c r="E220" s="118">
        <f t="shared" ref="E220:F231" si="81">D220-0.00001</f>
        <v>-1.0000000000000001E-5</v>
      </c>
      <c r="F220" s="118">
        <f t="shared" si="81"/>
        <v>-2.0000000000000002E-5</v>
      </c>
      <c r="G220" s="10">
        <f t="shared" si="78"/>
        <v>0</v>
      </c>
      <c r="H220" s="75"/>
      <c r="I220" s="116" t="str">
        <f t="shared" si="79"/>
        <v/>
      </c>
      <c r="K220" s="33" t="str">
        <f t="shared" ref="K220:K231" si="82">IF(C220&lt;&gt;0,IF(AND(C220&lt;C219),"Preço Ok Coluna (A) Faixa 13","ERRO Preço Coluna (A) Faixa 13"),"Lançar Preço Coluna (A) Faixa 13")</f>
        <v>Lançar Preço Coluna (A) Faixa 13</v>
      </c>
      <c r="L220" s="33" t="str">
        <f t="shared" ref="L220:L231" si="83">IF(D220&lt;&gt;0,IF(AND(D220&lt;D219),"Preço Ok Coluna (B) Faixa 12","ERRO Preço Coluna (B) Faixa 12"),"Lançar Preço Coluna (B) Faixa 12")</f>
        <v>Lançar Preço Coluna (B) Faixa 12</v>
      </c>
      <c r="M220" s="33" t="str">
        <f t="shared" ref="M220:M231" si="84">IF(E220&lt;&gt;0,IF(AND(E220&lt;E219),"Preço Ok Coluna (C) Faixa 12","ERRO Preço Coluna (C) Faixa 12"),"Lançar Preço Coluna (C) Faixa 12")</f>
        <v>ERRO Preço Coluna (C) Faixa 12</v>
      </c>
      <c r="N220" s="33" t="str">
        <f t="shared" ref="N220:N231" si="85">IF(F220&lt;&gt;0,IF(AND(F220&lt;F219),"Preço Ok Coluna (D) Faixa 12","ERRO Preço Coluna (D) Faixa 12"),"Lançar Preço Coluna (D) Faixa 12")</f>
        <v>ERRO Preço Coluna (D) Faixa 12</v>
      </c>
      <c r="O220" s="33"/>
      <c r="P220" s="31" t="str">
        <f t="shared" si="80"/>
        <v>ERRO Preços na Faixa 13</v>
      </c>
    </row>
    <row r="221" spans="1:16" ht="25.5">
      <c r="A221" s="11">
        <v>3</v>
      </c>
      <c r="B221" s="12" t="s">
        <v>3</v>
      </c>
      <c r="C221" s="19"/>
      <c r="D221" s="19"/>
      <c r="E221" s="118">
        <f t="shared" si="81"/>
        <v>-1.0000000000000001E-5</v>
      </c>
      <c r="F221" s="118">
        <f t="shared" si="81"/>
        <v>-2.0000000000000002E-5</v>
      </c>
      <c r="G221" s="10">
        <f t="shared" si="78"/>
        <v>0</v>
      </c>
      <c r="H221" s="75"/>
      <c r="I221" s="116" t="str">
        <f t="shared" si="79"/>
        <v/>
      </c>
      <c r="K221" s="33" t="str">
        <f t="shared" si="82"/>
        <v>Lançar Preço Coluna (A) Faixa 13</v>
      </c>
      <c r="L221" s="33" t="str">
        <f t="shared" si="83"/>
        <v>Lançar Preço Coluna (B) Faixa 12</v>
      </c>
      <c r="M221" s="33" t="str">
        <f t="shared" si="84"/>
        <v>ERRO Preço Coluna (C) Faixa 12</v>
      </c>
      <c r="N221" s="33" t="str">
        <f t="shared" si="85"/>
        <v>ERRO Preço Coluna (D) Faixa 12</v>
      </c>
      <c r="O221" s="33"/>
      <c r="P221" s="31" t="str">
        <f t="shared" si="80"/>
        <v>ERRO Preços na Faixa 13</v>
      </c>
    </row>
    <row r="222" spans="1:16" ht="25.5">
      <c r="A222" s="11">
        <v>4</v>
      </c>
      <c r="B222" s="12" t="s">
        <v>4</v>
      </c>
      <c r="C222" s="19"/>
      <c r="D222" s="19"/>
      <c r="E222" s="118">
        <f t="shared" si="81"/>
        <v>-1.0000000000000001E-5</v>
      </c>
      <c r="F222" s="118">
        <f t="shared" si="81"/>
        <v>-2.0000000000000002E-5</v>
      </c>
      <c r="G222" s="10">
        <f t="shared" si="78"/>
        <v>0</v>
      </c>
      <c r="H222" s="75"/>
      <c r="I222" s="116" t="str">
        <f t="shared" si="79"/>
        <v/>
      </c>
      <c r="K222" s="33" t="str">
        <f t="shared" si="82"/>
        <v>Lançar Preço Coluna (A) Faixa 13</v>
      </c>
      <c r="L222" s="33" t="str">
        <f t="shared" si="83"/>
        <v>Lançar Preço Coluna (B) Faixa 12</v>
      </c>
      <c r="M222" s="33" t="str">
        <f t="shared" si="84"/>
        <v>ERRO Preço Coluna (C) Faixa 12</v>
      </c>
      <c r="N222" s="33" t="str">
        <f t="shared" si="85"/>
        <v>ERRO Preço Coluna (D) Faixa 12</v>
      </c>
      <c r="O222" s="33"/>
      <c r="P222" s="31" t="str">
        <f t="shared" si="80"/>
        <v>ERRO Preços na Faixa 13</v>
      </c>
    </row>
    <row r="223" spans="1:16" ht="25.5">
      <c r="A223" s="14">
        <v>5</v>
      </c>
      <c r="B223" s="15" t="s">
        <v>5</v>
      </c>
      <c r="C223" s="19"/>
      <c r="D223" s="19"/>
      <c r="E223" s="118">
        <f t="shared" si="81"/>
        <v>-1.0000000000000001E-5</v>
      </c>
      <c r="F223" s="118">
        <f t="shared" si="81"/>
        <v>-2.0000000000000002E-5</v>
      </c>
      <c r="G223" s="10">
        <f t="shared" si="78"/>
        <v>0</v>
      </c>
      <c r="H223" s="75"/>
      <c r="I223" s="116" t="str">
        <f t="shared" si="79"/>
        <v/>
      </c>
      <c r="K223" s="33" t="str">
        <f t="shared" si="82"/>
        <v>Lançar Preço Coluna (A) Faixa 13</v>
      </c>
      <c r="L223" s="33" t="str">
        <f t="shared" si="83"/>
        <v>Lançar Preço Coluna (B) Faixa 12</v>
      </c>
      <c r="M223" s="33" t="str">
        <f t="shared" si="84"/>
        <v>ERRO Preço Coluna (C) Faixa 12</v>
      </c>
      <c r="N223" s="33" t="str">
        <f t="shared" si="85"/>
        <v>ERRO Preço Coluna (D) Faixa 12</v>
      </c>
      <c r="O223" s="33"/>
      <c r="P223" s="31" t="str">
        <f t="shared" si="80"/>
        <v>ERRO Preços na Faixa 13</v>
      </c>
    </row>
    <row r="224" spans="1:16" ht="25.5">
      <c r="A224" s="11">
        <v>6</v>
      </c>
      <c r="B224" s="12" t="s">
        <v>6</v>
      </c>
      <c r="C224" s="19"/>
      <c r="D224" s="19"/>
      <c r="E224" s="118">
        <f t="shared" si="81"/>
        <v>-1.0000000000000001E-5</v>
      </c>
      <c r="F224" s="118">
        <f t="shared" si="81"/>
        <v>-2.0000000000000002E-5</v>
      </c>
      <c r="G224" s="10">
        <f t="shared" si="78"/>
        <v>0</v>
      </c>
      <c r="H224" s="75"/>
      <c r="I224" s="116" t="str">
        <f t="shared" si="79"/>
        <v/>
      </c>
      <c r="K224" s="33" t="str">
        <f t="shared" si="82"/>
        <v>Lançar Preço Coluna (A) Faixa 13</v>
      </c>
      <c r="L224" s="33" t="str">
        <f t="shared" si="83"/>
        <v>Lançar Preço Coluna (B) Faixa 12</v>
      </c>
      <c r="M224" s="33" t="str">
        <f t="shared" si="84"/>
        <v>ERRO Preço Coluna (C) Faixa 12</v>
      </c>
      <c r="N224" s="33" t="str">
        <f t="shared" si="85"/>
        <v>ERRO Preço Coluna (D) Faixa 12</v>
      </c>
      <c r="O224" s="33"/>
      <c r="P224" s="31" t="str">
        <f t="shared" si="80"/>
        <v>ERRO Preços na Faixa 13</v>
      </c>
    </row>
    <row r="225" spans="1:16" ht="25.5">
      <c r="A225" s="11">
        <v>7</v>
      </c>
      <c r="B225" s="12" t="s">
        <v>7</v>
      </c>
      <c r="C225" s="19"/>
      <c r="D225" s="19"/>
      <c r="E225" s="118">
        <f t="shared" si="81"/>
        <v>-1.0000000000000001E-5</v>
      </c>
      <c r="F225" s="118">
        <f t="shared" si="81"/>
        <v>-2.0000000000000002E-5</v>
      </c>
      <c r="G225" s="10">
        <f t="shared" si="78"/>
        <v>0</v>
      </c>
      <c r="H225" s="75"/>
      <c r="I225" s="116" t="str">
        <f t="shared" si="79"/>
        <v/>
      </c>
      <c r="K225" s="33" t="str">
        <f t="shared" si="82"/>
        <v>Lançar Preço Coluna (A) Faixa 13</v>
      </c>
      <c r="L225" s="33" t="str">
        <f t="shared" si="83"/>
        <v>Lançar Preço Coluna (B) Faixa 12</v>
      </c>
      <c r="M225" s="33" t="str">
        <f t="shared" si="84"/>
        <v>ERRO Preço Coluna (C) Faixa 12</v>
      </c>
      <c r="N225" s="33" t="str">
        <f t="shared" si="85"/>
        <v>ERRO Preço Coluna (D) Faixa 12</v>
      </c>
      <c r="O225" s="33"/>
      <c r="P225" s="31" t="str">
        <f t="shared" si="80"/>
        <v>ERRO Preços na Faixa 13</v>
      </c>
    </row>
    <row r="226" spans="1:16" ht="25.5">
      <c r="A226" s="11">
        <v>8</v>
      </c>
      <c r="B226" s="12" t="s">
        <v>8</v>
      </c>
      <c r="C226" s="19"/>
      <c r="D226" s="19"/>
      <c r="E226" s="118">
        <f t="shared" si="81"/>
        <v>-1.0000000000000001E-5</v>
      </c>
      <c r="F226" s="118">
        <f t="shared" si="81"/>
        <v>-2.0000000000000002E-5</v>
      </c>
      <c r="G226" s="10">
        <f t="shared" si="78"/>
        <v>0</v>
      </c>
      <c r="H226" s="75"/>
      <c r="I226" s="116" t="str">
        <f t="shared" si="79"/>
        <v/>
      </c>
      <c r="K226" s="33" t="str">
        <f t="shared" si="82"/>
        <v>Lançar Preço Coluna (A) Faixa 13</v>
      </c>
      <c r="L226" s="33" t="str">
        <f t="shared" si="83"/>
        <v>Lançar Preço Coluna (B) Faixa 12</v>
      </c>
      <c r="M226" s="33" t="str">
        <f t="shared" si="84"/>
        <v>ERRO Preço Coluna (C) Faixa 12</v>
      </c>
      <c r="N226" s="33" t="str">
        <f t="shared" si="85"/>
        <v>ERRO Preço Coluna (D) Faixa 12</v>
      </c>
      <c r="O226" s="33"/>
      <c r="P226" s="31" t="str">
        <f t="shared" si="80"/>
        <v>ERRO Preços na Faixa 13</v>
      </c>
    </row>
    <row r="227" spans="1:16" ht="25.5">
      <c r="A227" s="11">
        <v>9</v>
      </c>
      <c r="B227" s="12" t="s">
        <v>9</v>
      </c>
      <c r="C227" s="19"/>
      <c r="D227" s="19"/>
      <c r="E227" s="118">
        <f t="shared" si="81"/>
        <v>-1.0000000000000001E-5</v>
      </c>
      <c r="F227" s="118">
        <f t="shared" si="81"/>
        <v>-2.0000000000000002E-5</v>
      </c>
      <c r="G227" s="10">
        <f t="shared" si="78"/>
        <v>0</v>
      </c>
      <c r="H227" s="75"/>
      <c r="I227" s="116" t="str">
        <f t="shared" si="79"/>
        <v/>
      </c>
      <c r="K227" s="33" t="str">
        <f t="shared" si="82"/>
        <v>Lançar Preço Coluna (A) Faixa 13</v>
      </c>
      <c r="L227" s="33" t="str">
        <f t="shared" si="83"/>
        <v>Lançar Preço Coluna (B) Faixa 12</v>
      </c>
      <c r="M227" s="33" t="str">
        <f t="shared" si="84"/>
        <v>ERRO Preço Coluna (C) Faixa 12</v>
      </c>
      <c r="N227" s="33" t="str">
        <f t="shared" si="85"/>
        <v>ERRO Preço Coluna (D) Faixa 12</v>
      </c>
      <c r="O227" s="33"/>
      <c r="P227" s="31" t="str">
        <f t="shared" si="80"/>
        <v>ERRO Preços na Faixa 13</v>
      </c>
    </row>
    <row r="228" spans="1:16" ht="25.5">
      <c r="A228" s="11">
        <v>10</v>
      </c>
      <c r="B228" s="12" t="s">
        <v>10</v>
      </c>
      <c r="C228" s="19"/>
      <c r="D228" s="19"/>
      <c r="E228" s="118">
        <f t="shared" si="81"/>
        <v>-1.0000000000000001E-5</v>
      </c>
      <c r="F228" s="118">
        <f t="shared" si="81"/>
        <v>-2.0000000000000002E-5</v>
      </c>
      <c r="G228" s="10">
        <f t="shared" si="78"/>
        <v>0</v>
      </c>
      <c r="H228" s="75"/>
      <c r="I228" s="116" t="str">
        <f t="shared" si="79"/>
        <v/>
      </c>
      <c r="K228" s="33" t="str">
        <f t="shared" si="82"/>
        <v>Lançar Preço Coluna (A) Faixa 13</v>
      </c>
      <c r="L228" s="33" t="str">
        <f t="shared" si="83"/>
        <v>Lançar Preço Coluna (B) Faixa 12</v>
      </c>
      <c r="M228" s="33" t="str">
        <f t="shared" si="84"/>
        <v>ERRO Preço Coluna (C) Faixa 12</v>
      </c>
      <c r="N228" s="33" t="str">
        <f t="shared" si="85"/>
        <v>ERRO Preço Coluna (D) Faixa 12</v>
      </c>
      <c r="O228" s="33"/>
      <c r="P228" s="31" t="str">
        <f t="shared" si="80"/>
        <v>ERRO Preços na Faixa 13</v>
      </c>
    </row>
    <row r="229" spans="1:16" ht="25.5">
      <c r="A229" s="11">
        <v>11</v>
      </c>
      <c r="B229" s="12" t="s">
        <v>11</v>
      </c>
      <c r="C229" s="19"/>
      <c r="D229" s="19"/>
      <c r="E229" s="118">
        <f t="shared" si="81"/>
        <v>-1.0000000000000001E-5</v>
      </c>
      <c r="F229" s="118">
        <f t="shared" si="81"/>
        <v>-2.0000000000000002E-5</v>
      </c>
      <c r="G229" s="10">
        <f t="shared" si="78"/>
        <v>0</v>
      </c>
      <c r="H229" s="75"/>
      <c r="I229" s="116" t="str">
        <f t="shared" si="79"/>
        <v/>
      </c>
      <c r="K229" s="33" t="str">
        <f t="shared" si="82"/>
        <v>Lançar Preço Coluna (A) Faixa 13</v>
      </c>
      <c r="L229" s="33" t="str">
        <f t="shared" si="83"/>
        <v>Lançar Preço Coluna (B) Faixa 12</v>
      </c>
      <c r="M229" s="33" t="str">
        <f t="shared" si="84"/>
        <v>ERRO Preço Coluna (C) Faixa 12</v>
      </c>
      <c r="N229" s="33" t="str">
        <f t="shared" si="85"/>
        <v>ERRO Preço Coluna (D) Faixa 12</v>
      </c>
      <c r="O229" s="33"/>
      <c r="P229" s="31" t="str">
        <f t="shared" si="80"/>
        <v>ERRO Preços na Faixa 13</v>
      </c>
    </row>
    <row r="230" spans="1:16" ht="25.5">
      <c r="A230" s="11">
        <v>12</v>
      </c>
      <c r="B230" s="12" t="s">
        <v>12</v>
      </c>
      <c r="C230" s="19"/>
      <c r="D230" s="19"/>
      <c r="E230" s="118">
        <f t="shared" si="81"/>
        <v>-1.0000000000000001E-5</v>
      </c>
      <c r="F230" s="118">
        <f t="shared" si="81"/>
        <v>-2.0000000000000002E-5</v>
      </c>
      <c r="G230" s="10">
        <f t="shared" si="78"/>
        <v>0</v>
      </c>
      <c r="H230" s="75"/>
      <c r="I230" s="116" t="str">
        <f t="shared" si="79"/>
        <v/>
      </c>
      <c r="K230" s="33" t="str">
        <f t="shared" si="82"/>
        <v>Lançar Preço Coluna (A) Faixa 13</v>
      </c>
      <c r="L230" s="33" t="str">
        <f t="shared" si="83"/>
        <v>Lançar Preço Coluna (B) Faixa 12</v>
      </c>
      <c r="M230" s="33" t="str">
        <f t="shared" si="84"/>
        <v>ERRO Preço Coluna (C) Faixa 12</v>
      </c>
      <c r="N230" s="33" t="str">
        <f t="shared" si="85"/>
        <v>ERRO Preço Coluna (D) Faixa 12</v>
      </c>
      <c r="O230" s="33"/>
      <c r="P230" s="31" t="str">
        <f t="shared" si="80"/>
        <v>ERRO Preços na Faixa 13</v>
      </c>
    </row>
    <row r="231" spans="1:16" ht="26.25" thickBot="1">
      <c r="A231" s="46">
        <v>13</v>
      </c>
      <c r="B231" s="47" t="s">
        <v>13</v>
      </c>
      <c r="C231" s="48"/>
      <c r="D231" s="48"/>
      <c r="E231" s="118">
        <f t="shared" si="81"/>
        <v>-1.0000000000000001E-5</v>
      </c>
      <c r="F231" s="118">
        <f t="shared" si="81"/>
        <v>-2.0000000000000002E-5</v>
      </c>
      <c r="G231" s="49">
        <f t="shared" si="78"/>
        <v>0</v>
      </c>
      <c r="H231" s="75">
        <f>SUM(G219:G231)</f>
        <v>0</v>
      </c>
      <c r="I231" s="116" t="str">
        <f t="shared" si="79"/>
        <v/>
      </c>
      <c r="K231" s="39" t="str">
        <f t="shared" si="82"/>
        <v>Lançar Preço Coluna (A) Faixa 13</v>
      </c>
      <c r="L231" s="39" t="str">
        <f t="shared" si="83"/>
        <v>Lançar Preço Coluna (B) Faixa 12</v>
      </c>
      <c r="M231" s="39" t="str">
        <f t="shared" si="84"/>
        <v>ERRO Preço Coluna (C) Faixa 12</v>
      </c>
      <c r="N231" s="39" t="str">
        <f t="shared" si="85"/>
        <v>ERRO Preço Coluna (D) Faixa 12</v>
      </c>
      <c r="O231" s="39"/>
      <c r="P231" s="36" t="str">
        <f t="shared" si="80"/>
        <v>ERRO Preços na Faixa 13</v>
      </c>
    </row>
    <row r="232" spans="1:16" ht="16.5" thickBot="1"/>
    <row r="233" spans="1:16" s="63" customFormat="1" ht="30.75" customHeight="1" thickBot="1">
      <c r="A233" s="120" t="s">
        <v>185</v>
      </c>
      <c r="B233" s="121"/>
      <c r="C233" s="121"/>
      <c r="D233" s="121"/>
      <c r="E233" s="122"/>
      <c r="F233" s="122"/>
      <c r="G233" s="123"/>
      <c r="H233" s="65"/>
      <c r="I233" s="117"/>
      <c r="J233" s="60"/>
      <c r="K233" s="145" t="s">
        <v>50</v>
      </c>
      <c r="L233" s="145"/>
      <c r="M233" s="145"/>
      <c r="N233" s="145"/>
      <c r="O233" s="61"/>
      <c r="P233" s="147" t="s">
        <v>51</v>
      </c>
    </row>
    <row r="234" spans="1:16" ht="65.25" customHeight="1" thickBot="1">
      <c r="A234" s="124" t="s">
        <v>228</v>
      </c>
      <c r="B234" s="125"/>
      <c r="C234" s="125"/>
      <c r="D234" s="125"/>
      <c r="E234" s="125"/>
      <c r="F234" s="125"/>
      <c r="G234" s="126"/>
      <c r="H234" s="35"/>
      <c r="J234" s="4"/>
      <c r="K234" s="145"/>
      <c r="L234" s="145"/>
      <c r="M234" s="145"/>
      <c r="N234" s="145"/>
      <c r="O234" s="18"/>
      <c r="P234" s="147"/>
    </row>
    <row r="235" spans="1:16" ht="13.5" customHeight="1" thickBot="1">
      <c r="A235" s="127" t="s">
        <v>37</v>
      </c>
      <c r="B235" s="127" t="s">
        <v>36</v>
      </c>
      <c r="C235" s="130" t="s">
        <v>176</v>
      </c>
      <c r="D235" s="131"/>
      <c r="E235" s="131"/>
      <c r="F235" s="132"/>
      <c r="G235" s="133" t="s">
        <v>231</v>
      </c>
      <c r="H235" s="54"/>
      <c r="J235" s="4"/>
      <c r="K235" s="145"/>
      <c r="L235" s="145"/>
      <c r="M235" s="145"/>
      <c r="N235" s="145"/>
      <c r="O235" s="18"/>
      <c r="P235" s="147"/>
    </row>
    <row r="236" spans="1:16" ht="13.5" customHeight="1" thickBot="1">
      <c r="A236" s="128"/>
      <c r="B236" s="128"/>
      <c r="C236" s="136" t="s">
        <v>41</v>
      </c>
      <c r="D236" s="82" t="s">
        <v>42</v>
      </c>
      <c r="E236" s="82" t="s">
        <v>43</v>
      </c>
      <c r="F236" s="82" t="s">
        <v>44</v>
      </c>
      <c r="G236" s="134"/>
      <c r="H236" s="54"/>
      <c r="J236" s="4"/>
      <c r="K236" s="145"/>
      <c r="L236" s="145"/>
      <c r="M236" s="145"/>
      <c r="N236" s="145"/>
      <c r="O236" s="18"/>
      <c r="P236" s="147"/>
    </row>
    <row r="237" spans="1:16" ht="39" customHeight="1" thickBot="1">
      <c r="A237" s="129"/>
      <c r="B237" s="129"/>
      <c r="C237" s="138"/>
      <c r="D237" s="83" t="s">
        <v>47</v>
      </c>
      <c r="E237" s="83" t="s">
        <v>48</v>
      </c>
      <c r="F237" s="83" t="s">
        <v>49</v>
      </c>
      <c r="G237" s="135"/>
      <c r="H237" s="54"/>
      <c r="J237" s="4"/>
      <c r="K237" s="146"/>
      <c r="L237" s="146"/>
      <c r="M237" s="146"/>
      <c r="N237" s="146"/>
      <c r="O237" s="32"/>
      <c r="P237" s="148"/>
    </row>
    <row r="238" spans="1:16" ht="25.5">
      <c r="A238" s="8">
        <v>1</v>
      </c>
      <c r="B238" s="9" t="s">
        <v>1</v>
      </c>
      <c r="C238" s="19"/>
      <c r="D238" s="118">
        <f>C238-0.00001</f>
        <v>-1.0000000000000001E-5</v>
      </c>
      <c r="E238" s="118">
        <f t="shared" ref="E238:F238" si="86">D238-0.00001</f>
        <v>-2.0000000000000002E-5</v>
      </c>
      <c r="F238" s="118">
        <f t="shared" si="86"/>
        <v>-3.0000000000000004E-5</v>
      </c>
      <c r="G238" s="10">
        <f>C238</f>
        <v>0</v>
      </c>
      <c r="H238" s="75"/>
      <c r="I238" s="116" t="str">
        <f t="shared" ref="I238:I250" si="87">IF(C238&lt;&gt;0,AND(D238&lt;C238,E238&lt;D238,F238&lt;E238),"")</f>
        <v/>
      </c>
      <c r="J238" s="4"/>
      <c r="K238" s="33" t="str">
        <f>IF(C238&lt;&gt;0,"Preço OK Coluna (A) Faixa 1","Lançar Preço Coluna (A) Faixa 1")</f>
        <v>Lançar Preço Coluna (A) Faixa 1</v>
      </c>
      <c r="L238" s="33" t="str">
        <f>IF(D238&lt;&gt;0,"Preço OK Coluna (B) Faixa 1","Lançar Preço Coluna (B) Faixa 1")</f>
        <v>Preço OK Coluna (B) Faixa 1</v>
      </c>
      <c r="M238" s="33" t="str">
        <f>IF(E238&lt;&gt;0,"Preço OK Coluna (C) Faixa 1","Lançar Preço Coluna (C) Faixa 1")</f>
        <v>Preço OK Coluna (C) Faixa 1</v>
      </c>
      <c r="N238" s="33" t="str">
        <f>IF(F238&lt;&gt;0,"Preço OK Coluna (D) Faixa 1","Lançar Preço Coluna (D) Faixa 1")</f>
        <v>Preço OK Coluna (D) Faixa 1</v>
      </c>
      <c r="O238" s="40"/>
      <c r="P238" s="41" t="str">
        <f t="shared" ref="P238:P250" si="88">IF(F238&lt;&gt;"",IF(I238=TRUE,"Preços OK na Faixa 13","ERRO Preços na Faixa 13"),"Lançar Preços na Faixa 13")</f>
        <v>ERRO Preços na Faixa 13</v>
      </c>
    </row>
    <row r="239" spans="1:16" ht="25.5">
      <c r="A239" s="11">
        <v>2</v>
      </c>
      <c r="B239" s="12" t="s">
        <v>2</v>
      </c>
      <c r="C239" s="19"/>
      <c r="D239" s="118">
        <f t="shared" ref="D239:F250" si="89">C239-0.00001</f>
        <v>-1.0000000000000001E-5</v>
      </c>
      <c r="E239" s="118">
        <f t="shared" si="89"/>
        <v>-2.0000000000000002E-5</v>
      </c>
      <c r="F239" s="118">
        <f t="shared" si="89"/>
        <v>-3.0000000000000004E-5</v>
      </c>
      <c r="G239" s="10">
        <f t="shared" ref="G239:G250" si="90">C239</f>
        <v>0</v>
      </c>
      <c r="H239" s="75"/>
      <c r="I239" s="116" t="str">
        <f t="shared" si="87"/>
        <v/>
      </c>
      <c r="J239" s="4"/>
      <c r="K239" s="33" t="str">
        <f t="shared" ref="K239:K250" si="91">IF(C239&lt;&gt;0,IF(AND(C239&lt;C238),"Preço Ok Coluna (A) Faixa 13","ERRO Preço Coluna (A) Faixa 13"),"Lançar Preço Coluna (A) Faixa 13")</f>
        <v>Lançar Preço Coluna (A) Faixa 13</v>
      </c>
      <c r="L239" s="33" t="str">
        <f t="shared" ref="L239:L250" si="92">IF(D239&lt;&gt;0,IF(AND(D239&lt;D238),"Preço Ok Coluna (B) Faixa 12","ERRO Preço Coluna (B) Faixa 12"),"Lançar Preço Coluna (B) Faixa 12")</f>
        <v>ERRO Preço Coluna (B) Faixa 12</v>
      </c>
      <c r="M239" s="33" t="str">
        <f t="shared" ref="M239:M250" si="93">IF(E239&lt;&gt;0,IF(AND(E239&lt;E238),"Preço Ok Coluna (C) Faixa 12","ERRO Preço Coluna (C) Faixa 12"),"Lançar Preço Coluna (C) Faixa 12")</f>
        <v>ERRO Preço Coluna (C) Faixa 12</v>
      </c>
      <c r="N239" s="33" t="str">
        <f t="shared" ref="N239:N250" si="94">IF(F239&lt;&gt;0,IF(AND(F239&lt;F238),"Preço Ok Coluna (D) Faixa 12","ERRO Preço Coluna (D) Faixa 12"),"Lançar Preço Coluna (D) Faixa 12")</f>
        <v>ERRO Preço Coluna (D) Faixa 12</v>
      </c>
      <c r="O239" s="33"/>
      <c r="P239" s="31" t="str">
        <f t="shared" si="88"/>
        <v>ERRO Preços na Faixa 13</v>
      </c>
    </row>
    <row r="240" spans="1:16" ht="25.5">
      <c r="A240" s="11">
        <v>3</v>
      </c>
      <c r="B240" s="12" t="s">
        <v>3</v>
      </c>
      <c r="C240" s="19"/>
      <c r="D240" s="118">
        <f t="shared" si="89"/>
        <v>-1.0000000000000001E-5</v>
      </c>
      <c r="E240" s="118">
        <f t="shared" si="89"/>
        <v>-2.0000000000000002E-5</v>
      </c>
      <c r="F240" s="118">
        <f t="shared" si="89"/>
        <v>-3.0000000000000004E-5</v>
      </c>
      <c r="G240" s="10">
        <f t="shared" si="90"/>
        <v>0</v>
      </c>
      <c r="H240" s="75"/>
      <c r="I240" s="116" t="str">
        <f t="shared" si="87"/>
        <v/>
      </c>
      <c r="J240" s="4"/>
      <c r="K240" s="33" t="str">
        <f t="shared" si="91"/>
        <v>Lançar Preço Coluna (A) Faixa 13</v>
      </c>
      <c r="L240" s="33" t="str">
        <f t="shared" si="92"/>
        <v>ERRO Preço Coluna (B) Faixa 12</v>
      </c>
      <c r="M240" s="33" t="str">
        <f t="shared" si="93"/>
        <v>ERRO Preço Coluna (C) Faixa 12</v>
      </c>
      <c r="N240" s="33" t="str">
        <f t="shared" si="94"/>
        <v>ERRO Preço Coluna (D) Faixa 12</v>
      </c>
      <c r="O240" s="33"/>
      <c r="P240" s="31" t="str">
        <f t="shared" si="88"/>
        <v>ERRO Preços na Faixa 13</v>
      </c>
    </row>
    <row r="241" spans="1:16" ht="25.5">
      <c r="A241" s="11">
        <v>4</v>
      </c>
      <c r="B241" s="12" t="s">
        <v>4</v>
      </c>
      <c r="C241" s="19"/>
      <c r="D241" s="118">
        <f t="shared" si="89"/>
        <v>-1.0000000000000001E-5</v>
      </c>
      <c r="E241" s="118">
        <f t="shared" si="89"/>
        <v>-2.0000000000000002E-5</v>
      </c>
      <c r="F241" s="118">
        <f t="shared" si="89"/>
        <v>-3.0000000000000004E-5</v>
      </c>
      <c r="G241" s="10">
        <f t="shared" si="90"/>
        <v>0</v>
      </c>
      <c r="H241" s="75"/>
      <c r="I241" s="116" t="str">
        <f t="shared" si="87"/>
        <v/>
      </c>
      <c r="J241" s="4"/>
      <c r="K241" s="33" t="str">
        <f t="shared" si="91"/>
        <v>Lançar Preço Coluna (A) Faixa 13</v>
      </c>
      <c r="L241" s="33" t="str">
        <f t="shared" si="92"/>
        <v>ERRO Preço Coluna (B) Faixa 12</v>
      </c>
      <c r="M241" s="33" t="str">
        <f t="shared" si="93"/>
        <v>ERRO Preço Coluna (C) Faixa 12</v>
      </c>
      <c r="N241" s="33" t="str">
        <f t="shared" si="94"/>
        <v>ERRO Preço Coluna (D) Faixa 12</v>
      </c>
      <c r="O241" s="33"/>
      <c r="P241" s="31" t="str">
        <f t="shared" si="88"/>
        <v>ERRO Preços na Faixa 13</v>
      </c>
    </row>
    <row r="242" spans="1:16" ht="25.5">
      <c r="A242" s="14">
        <v>5</v>
      </c>
      <c r="B242" s="15" t="s">
        <v>5</v>
      </c>
      <c r="C242" s="19"/>
      <c r="D242" s="118">
        <f t="shared" si="89"/>
        <v>-1.0000000000000001E-5</v>
      </c>
      <c r="E242" s="118">
        <f t="shared" si="89"/>
        <v>-2.0000000000000002E-5</v>
      </c>
      <c r="F242" s="118">
        <f t="shared" si="89"/>
        <v>-3.0000000000000004E-5</v>
      </c>
      <c r="G242" s="10">
        <f t="shared" si="90"/>
        <v>0</v>
      </c>
      <c r="H242" s="75"/>
      <c r="I242" s="116" t="str">
        <f t="shared" si="87"/>
        <v/>
      </c>
      <c r="J242" s="18"/>
      <c r="K242" s="33" t="str">
        <f t="shared" si="91"/>
        <v>Lançar Preço Coluna (A) Faixa 13</v>
      </c>
      <c r="L242" s="33" t="str">
        <f t="shared" si="92"/>
        <v>ERRO Preço Coluna (B) Faixa 12</v>
      </c>
      <c r="M242" s="33" t="str">
        <f t="shared" si="93"/>
        <v>ERRO Preço Coluna (C) Faixa 12</v>
      </c>
      <c r="N242" s="33" t="str">
        <f t="shared" si="94"/>
        <v>ERRO Preço Coluna (D) Faixa 12</v>
      </c>
      <c r="O242" s="33"/>
      <c r="P242" s="31" t="str">
        <f t="shared" si="88"/>
        <v>ERRO Preços na Faixa 13</v>
      </c>
    </row>
    <row r="243" spans="1:16" ht="25.5">
      <c r="A243" s="11">
        <v>6</v>
      </c>
      <c r="B243" s="12" t="s">
        <v>6</v>
      </c>
      <c r="C243" s="19"/>
      <c r="D243" s="118">
        <f t="shared" si="89"/>
        <v>-1.0000000000000001E-5</v>
      </c>
      <c r="E243" s="118">
        <f t="shared" si="89"/>
        <v>-2.0000000000000002E-5</v>
      </c>
      <c r="F243" s="118">
        <f t="shared" si="89"/>
        <v>-3.0000000000000004E-5</v>
      </c>
      <c r="G243" s="10">
        <f t="shared" si="90"/>
        <v>0</v>
      </c>
      <c r="H243" s="75"/>
      <c r="I243" s="116" t="str">
        <f t="shared" si="87"/>
        <v/>
      </c>
      <c r="J243" s="4"/>
      <c r="K243" s="33" t="str">
        <f t="shared" si="91"/>
        <v>Lançar Preço Coluna (A) Faixa 13</v>
      </c>
      <c r="L243" s="33" t="str">
        <f t="shared" si="92"/>
        <v>ERRO Preço Coluna (B) Faixa 12</v>
      </c>
      <c r="M243" s="33" t="str">
        <f t="shared" si="93"/>
        <v>ERRO Preço Coluna (C) Faixa 12</v>
      </c>
      <c r="N243" s="33" t="str">
        <f t="shared" si="94"/>
        <v>ERRO Preço Coluna (D) Faixa 12</v>
      </c>
      <c r="O243" s="33"/>
      <c r="P243" s="31" t="str">
        <f t="shared" si="88"/>
        <v>ERRO Preços na Faixa 13</v>
      </c>
    </row>
    <row r="244" spans="1:16" ht="25.5">
      <c r="A244" s="11">
        <v>7</v>
      </c>
      <c r="B244" s="12" t="s">
        <v>7</v>
      </c>
      <c r="C244" s="19"/>
      <c r="D244" s="118">
        <f t="shared" si="89"/>
        <v>-1.0000000000000001E-5</v>
      </c>
      <c r="E244" s="118">
        <f t="shared" si="89"/>
        <v>-2.0000000000000002E-5</v>
      </c>
      <c r="F244" s="118">
        <f t="shared" si="89"/>
        <v>-3.0000000000000004E-5</v>
      </c>
      <c r="G244" s="10">
        <f t="shared" si="90"/>
        <v>0</v>
      </c>
      <c r="H244" s="75"/>
      <c r="I244" s="116" t="str">
        <f t="shared" si="87"/>
        <v/>
      </c>
      <c r="J244" s="4"/>
      <c r="K244" s="33" t="str">
        <f t="shared" si="91"/>
        <v>Lançar Preço Coluna (A) Faixa 13</v>
      </c>
      <c r="L244" s="33" t="str">
        <f t="shared" si="92"/>
        <v>ERRO Preço Coluna (B) Faixa 12</v>
      </c>
      <c r="M244" s="33" t="str">
        <f t="shared" si="93"/>
        <v>ERRO Preço Coluna (C) Faixa 12</v>
      </c>
      <c r="N244" s="33" t="str">
        <f t="shared" si="94"/>
        <v>ERRO Preço Coluna (D) Faixa 12</v>
      </c>
      <c r="O244" s="33"/>
      <c r="P244" s="31" t="str">
        <f t="shared" si="88"/>
        <v>ERRO Preços na Faixa 13</v>
      </c>
    </row>
    <row r="245" spans="1:16" ht="25.5">
      <c r="A245" s="94">
        <v>8</v>
      </c>
      <c r="B245" s="95" t="s">
        <v>8</v>
      </c>
      <c r="C245" s="19"/>
      <c r="D245" s="118">
        <f t="shared" si="89"/>
        <v>-1.0000000000000001E-5</v>
      </c>
      <c r="E245" s="118">
        <f t="shared" si="89"/>
        <v>-2.0000000000000002E-5</v>
      </c>
      <c r="F245" s="118">
        <f t="shared" si="89"/>
        <v>-3.0000000000000004E-5</v>
      </c>
      <c r="G245" s="10">
        <f t="shared" si="90"/>
        <v>0</v>
      </c>
      <c r="H245" s="75"/>
      <c r="I245" s="116" t="str">
        <f t="shared" si="87"/>
        <v/>
      </c>
      <c r="J245" s="4"/>
      <c r="K245" s="33" t="str">
        <f t="shared" si="91"/>
        <v>Lançar Preço Coluna (A) Faixa 13</v>
      </c>
      <c r="L245" s="33" t="str">
        <f t="shared" si="92"/>
        <v>ERRO Preço Coluna (B) Faixa 12</v>
      </c>
      <c r="M245" s="33" t="str">
        <f t="shared" si="93"/>
        <v>ERRO Preço Coluna (C) Faixa 12</v>
      </c>
      <c r="N245" s="33" t="str">
        <f t="shared" si="94"/>
        <v>ERRO Preço Coluna (D) Faixa 12</v>
      </c>
      <c r="O245" s="33"/>
      <c r="P245" s="31" t="str">
        <f t="shared" si="88"/>
        <v>ERRO Preços na Faixa 13</v>
      </c>
    </row>
    <row r="246" spans="1:16" ht="25.5">
      <c r="A246" s="11">
        <v>9</v>
      </c>
      <c r="B246" s="12" t="s">
        <v>9</v>
      </c>
      <c r="C246" s="19"/>
      <c r="D246" s="118">
        <f t="shared" si="89"/>
        <v>-1.0000000000000001E-5</v>
      </c>
      <c r="E246" s="118">
        <f t="shared" si="89"/>
        <v>-2.0000000000000002E-5</v>
      </c>
      <c r="F246" s="118">
        <f t="shared" si="89"/>
        <v>-3.0000000000000004E-5</v>
      </c>
      <c r="G246" s="10">
        <f t="shared" si="90"/>
        <v>0</v>
      </c>
      <c r="H246" s="75"/>
      <c r="I246" s="116" t="str">
        <f t="shared" si="87"/>
        <v/>
      </c>
      <c r="J246" s="4"/>
      <c r="K246" s="33" t="str">
        <f t="shared" si="91"/>
        <v>Lançar Preço Coluna (A) Faixa 13</v>
      </c>
      <c r="L246" s="33" t="str">
        <f t="shared" si="92"/>
        <v>ERRO Preço Coluna (B) Faixa 12</v>
      </c>
      <c r="M246" s="33" t="str">
        <f t="shared" si="93"/>
        <v>ERRO Preço Coluna (C) Faixa 12</v>
      </c>
      <c r="N246" s="33" t="str">
        <f t="shared" si="94"/>
        <v>ERRO Preço Coluna (D) Faixa 12</v>
      </c>
      <c r="O246" s="33"/>
      <c r="P246" s="31" t="str">
        <f t="shared" si="88"/>
        <v>ERRO Preços na Faixa 13</v>
      </c>
    </row>
    <row r="247" spans="1:16" ht="25.5">
      <c r="A247" s="11">
        <v>10</v>
      </c>
      <c r="B247" s="12" t="s">
        <v>10</v>
      </c>
      <c r="C247" s="19"/>
      <c r="D247" s="118">
        <f t="shared" si="89"/>
        <v>-1.0000000000000001E-5</v>
      </c>
      <c r="E247" s="118">
        <f t="shared" si="89"/>
        <v>-2.0000000000000002E-5</v>
      </c>
      <c r="F247" s="118">
        <f t="shared" si="89"/>
        <v>-3.0000000000000004E-5</v>
      </c>
      <c r="G247" s="10">
        <f t="shared" si="90"/>
        <v>0</v>
      </c>
      <c r="H247" s="75"/>
      <c r="I247" s="116" t="str">
        <f t="shared" si="87"/>
        <v/>
      </c>
      <c r="J247" s="4"/>
      <c r="K247" s="33" t="str">
        <f t="shared" si="91"/>
        <v>Lançar Preço Coluna (A) Faixa 13</v>
      </c>
      <c r="L247" s="33" t="str">
        <f t="shared" si="92"/>
        <v>ERRO Preço Coluna (B) Faixa 12</v>
      </c>
      <c r="M247" s="33" t="str">
        <f t="shared" si="93"/>
        <v>ERRO Preço Coluna (C) Faixa 12</v>
      </c>
      <c r="N247" s="33" t="str">
        <f t="shared" si="94"/>
        <v>ERRO Preço Coluna (D) Faixa 12</v>
      </c>
      <c r="O247" s="33"/>
      <c r="P247" s="31" t="str">
        <f t="shared" si="88"/>
        <v>ERRO Preços na Faixa 13</v>
      </c>
    </row>
    <row r="248" spans="1:16" ht="25.5">
      <c r="A248" s="11">
        <v>11</v>
      </c>
      <c r="B248" s="12" t="s">
        <v>11</v>
      </c>
      <c r="C248" s="19"/>
      <c r="D248" s="118">
        <f t="shared" si="89"/>
        <v>-1.0000000000000001E-5</v>
      </c>
      <c r="E248" s="118">
        <f t="shared" si="89"/>
        <v>-2.0000000000000002E-5</v>
      </c>
      <c r="F248" s="118">
        <f t="shared" si="89"/>
        <v>-3.0000000000000004E-5</v>
      </c>
      <c r="G248" s="10">
        <f t="shared" si="90"/>
        <v>0</v>
      </c>
      <c r="H248" s="75"/>
      <c r="I248" s="116" t="str">
        <f t="shared" si="87"/>
        <v/>
      </c>
      <c r="J248" s="4"/>
      <c r="K248" s="33" t="str">
        <f t="shared" si="91"/>
        <v>Lançar Preço Coluna (A) Faixa 13</v>
      </c>
      <c r="L248" s="33" t="str">
        <f t="shared" si="92"/>
        <v>ERRO Preço Coluna (B) Faixa 12</v>
      </c>
      <c r="M248" s="33" t="str">
        <f t="shared" si="93"/>
        <v>ERRO Preço Coluna (C) Faixa 12</v>
      </c>
      <c r="N248" s="33" t="str">
        <f t="shared" si="94"/>
        <v>ERRO Preço Coluna (D) Faixa 12</v>
      </c>
      <c r="O248" s="33"/>
      <c r="P248" s="31" t="str">
        <f t="shared" si="88"/>
        <v>ERRO Preços na Faixa 13</v>
      </c>
    </row>
    <row r="249" spans="1:16" ht="25.5">
      <c r="A249" s="11">
        <v>12</v>
      </c>
      <c r="B249" s="12" t="s">
        <v>12</v>
      </c>
      <c r="C249" s="19"/>
      <c r="D249" s="118">
        <f t="shared" si="89"/>
        <v>-1.0000000000000001E-5</v>
      </c>
      <c r="E249" s="118">
        <f t="shared" si="89"/>
        <v>-2.0000000000000002E-5</v>
      </c>
      <c r="F249" s="118">
        <f t="shared" si="89"/>
        <v>-3.0000000000000004E-5</v>
      </c>
      <c r="G249" s="10">
        <f t="shared" si="90"/>
        <v>0</v>
      </c>
      <c r="H249" s="75"/>
      <c r="I249" s="116" t="str">
        <f t="shared" si="87"/>
        <v/>
      </c>
      <c r="J249" s="4"/>
      <c r="K249" s="33" t="str">
        <f t="shared" si="91"/>
        <v>Lançar Preço Coluna (A) Faixa 13</v>
      </c>
      <c r="L249" s="33" t="str">
        <f t="shared" si="92"/>
        <v>ERRO Preço Coluna (B) Faixa 12</v>
      </c>
      <c r="M249" s="33" t="str">
        <f t="shared" si="93"/>
        <v>ERRO Preço Coluna (C) Faixa 12</v>
      </c>
      <c r="N249" s="33" t="str">
        <f t="shared" si="94"/>
        <v>ERRO Preço Coluna (D) Faixa 12</v>
      </c>
      <c r="O249" s="33"/>
      <c r="P249" s="31" t="str">
        <f t="shared" si="88"/>
        <v>ERRO Preços na Faixa 13</v>
      </c>
    </row>
    <row r="250" spans="1:16" ht="26.25" thickBot="1">
      <c r="A250" s="46">
        <v>13</v>
      </c>
      <c r="B250" s="47" t="s">
        <v>13</v>
      </c>
      <c r="C250" s="48"/>
      <c r="D250" s="209">
        <f t="shared" si="89"/>
        <v>-1.0000000000000001E-5</v>
      </c>
      <c r="E250" s="209">
        <f t="shared" si="89"/>
        <v>-2.0000000000000002E-5</v>
      </c>
      <c r="F250" s="209">
        <f t="shared" si="89"/>
        <v>-3.0000000000000004E-5</v>
      </c>
      <c r="G250" s="49">
        <f t="shared" si="90"/>
        <v>0</v>
      </c>
      <c r="H250" s="75">
        <f>SUM(G238:G250)</f>
        <v>0</v>
      </c>
      <c r="I250" s="116" t="str">
        <f t="shared" si="87"/>
        <v/>
      </c>
      <c r="J250" s="4"/>
      <c r="K250" s="33" t="str">
        <f t="shared" si="91"/>
        <v>Lançar Preço Coluna (A) Faixa 13</v>
      </c>
      <c r="L250" s="33" t="str">
        <f t="shared" si="92"/>
        <v>ERRO Preço Coluna (B) Faixa 12</v>
      </c>
      <c r="M250" s="33" t="str">
        <f t="shared" si="93"/>
        <v>ERRO Preço Coluna (C) Faixa 12</v>
      </c>
      <c r="N250" s="33" t="str">
        <f t="shared" si="94"/>
        <v>ERRO Preço Coluna (D) Faixa 12</v>
      </c>
      <c r="O250" s="33"/>
      <c r="P250" s="31" t="str">
        <f t="shared" si="88"/>
        <v>ERRO Preços na Faixa 13</v>
      </c>
    </row>
    <row r="251" spans="1:16" ht="16.5" thickBot="1"/>
    <row r="252" spans="1:16" s="63" customFormat="1" ht="30.75" customHeight="1" thickBot="1">
      <c r="A252" s="120" t="s">
        <v>242</v>
      </c>
      <c r="B252" s="121"/>
      <c r="C252" s="121"/>
      <c r="D252" s="121"/>
      <c r="E252" s="122"/>
      <c r="F252" s="122"/>
      <c r="G252" s="123"/>
      <c r="H252" s="104"/>
      <c r="I252" s="117"/>
      <c r="J252" s="60"/>
      <c r="K252" s="145" t="s">
        <v>50</v>
      </c>
      <c r="L252" s="145"/>
      <c r="M252" s="145"/>
      <c r="N252" s="145"/>
      <c r="O252" s="61"/>
      <c r="P252" s="147" t="s">
        <v>51</v>
      </c>
    </row>
    <row r="253" spans="1:16" ht="39.75" customHeight="1" thickBot="1">
      <c r="A253" s="124" t="s">
        <v>177</v>
      </c>
      <c r="B253" s="125"/>
      <c r="C253" s="125"/>
      <c r="D253" s="125"/>
      <c r="E253" s="125"/>
      <c r="F253" s="125"/>
      <c r="G253" s="126"/>
      <c r="H253" s="105"/>
      <c r="J253" s="4"/>
      <c r="K253" s="145"/>
      <c r="L253" s="145"/>
      <c r="M253" s="145"/>
      <c r="N253" s="145"/>
      <c r="O253" s="18"/>
      <c r="P253" s="147"/>
    </row>
    <row r="254" spans="1:16" ht="13.5" customHeight="1" thickBot="1">
      <c r="A254" s="127" t="s">
        <v>37</v>
      </c>
      <c r="B254" s="127" t="s">
        <v>36</v>
      </c>
      <c r="C254" s="130" t="s">
        <v>179</v>
      </c>
      <c r="D254" s="131"/>
      <c r="E254" s="131"/>
      <c r="F254" s="132"/>
      <c r="G254" s="133" t="s">
        <v>231</v>
      </c>
      <c r="H254" s="106"/>
      <c r="J254" s="4"/>
      <c r="K254" s="145"/>
      <c r="L254" s="145"/>
      <c r="M254" s="145"/>
      <c r="N254" s="145"/>
      <c r="O254" s="18"/>
      <c r="P254" s="147"/>
    </row>
    <row r="255" spans="1:16" ht="13.5" customHeight="1" thickBot="1">
      <c r="A255" s="128"/>
      <c r="B255" s="128"/>
      <c r="C255" s="136" t="s">
        <v>41</v>
      </c>
      <c r="D255" s="82" t="s">
        <v>42</v>
      </c>
      <c r="E255" s="82" t="s">
        <v>43</v>
      </c>
      <c r="F255" s="82" t="s">
        <v>44</v>
      </c>
      <c r="G255" s="134"/>
      <c r="H255" s="106"/>
      <c r="J255" s="4"/>
      <c r="K255" s="145"/>
      <c r="L255" s="145"/>
      <c r="M255" s="145"/>
      <c r="N255" s="145"/>
      <c r="O255" s="18"/>
      <c r="P255" s="147"/>
    </row>
    <row r="256" spans="1:16" ht="39" customHeight="1" thickBot="1">
      <c r="A256" s="129"/>
      <c r="B256" s="129"/>
      <c r="C256" s="138"/>
      <c r="D256" s="83" t="s">
        <v>47</v>
      </c>
      <c r="E256" s="83" t="s">
        <v>48</v>
      </c>
      <c r="F256" s="83" t="s">
        <v>49</v>
      </c>
      <c r="G256" s="135"/>
      <c r="H256" s="106"/>
      <c r="J256" s="4"/>
      <c r="K256" s="146"/>
      <c r="L256" s="146"/>
      <c r="M256" s="146"/>
      <c r="N256" s="146"/>
      <c r="O256" s="32"/>
      <c r="P256" s="148"/>
    </row>
    <row r="257" spans="1:16" ht="25.5">
      <c r="A257" s="8">
        <v>1</v>
      </c>
      <c r="B257" s="9" t="s">
        <v>1</v>
      </c>
      <c r="C257" s="19"/>
      <c r="D257" s="118">
        <f>C257-0.00001</f>
        <v>-1.0000000000000001E-5</v>
      </c>
      <c r="E257" s="118">
        <f t="shared" ref="E257:F257" si="95">D257-0.00001</f>
        <v>-2.0000000000000002E-5</v>
      </c>
      <c r="F257" s="118">
        <f t="shared" si="95"/>
        <v>-3.0000000000000004E-5</v>
      </c>
      <c r="G257" s="10">
        <f>C257</f>
        <v>0</v>
      </c>
      <c r="H257" s="107"/>
      <c r="I257" s="116" t="str">
        <f t="shared" ref="I257:I269" si="96">IF(C257&lt;&gt;0,AND(D257&lt;C257,E257&lt;D257,F257&lt;E257),"")</f>
        <v/>
      </c>
      <c r="J257" s="4"/>
      <c r="K257" s="33" t="str">
        <f>IF(C257&lt;&gt;0,"Preço OK Coluna (A) Faixa 1","Lançar Preço Coluna (A) Faixa 1")</f>
        <v>Lançar Preço Coluna (A) Faixa 1</v>
      </c>
      <c r="L257" s="33" t="str">
        <f>IF(D257&lt;&gt;0,"Preço OK Coluna (B) Faixa 1","Lançar Preço Coluna (B) Faixa 1")</f>
        <v>Preço OK Coluna (B) Faixa 1</v>
      </c>
      <c r="M257" s="33" t="str">
        <f>IF(E257&lt;&gt;0,"Preço OK Coluna (C) Faixa 1","Lançar Preço Coluna (C) Faixa 1")</f>
        <v>Preço OK Coluna (C) Faixa 1</v>
      </c>
      <c r="N257" s="33" t="str">
        <f>IF(F257&lt;&gt;0,"Preço OK Coluna (D) Faixa 1","Lançar Preço Coluna (D) Faixa 1")</f>
        <v>Preço OK Coluna (D) Faixa 1</v>
      </c>
      <c r="O257" s="35"/>
      <c r="P257" s="31" t="str">
        <f>IF(F257&lt;&gt;"",IF(I257=TRUE,"Preços OK na Faixa 1","ERRO Preços na Faixa 1"),"Lançar Preços na Faixa 1")</f>
        <v>ERRO Preços na Faixa 1</v>
      </c>
    </row>
    <row r="258" spans="1:16" ht="25.5">
      <c r="A258" s="94">
        <v>2</v>
      </c>
      <c r="B258" s="95" t="s">
        <v>2</v>
      </c>
      <c r="C258" s="19"/>
      <c r="D258" s="118">
        <f t="shared" ref="D258:F269" si="97">C258-0.00001</f>
        <v>-1.0000000000000001E-5</v>
      </c>
      <c r="E258" s="118">
        <f t="shared" si="97"/>
        <v>-2.0000000000000002E-5</v>
      </c>
      <c r="F258" s="118">
        <f t="shared" si="97"/>
        <v>-3.0000000000000004E-5</v>
      </c>
      <c r="G258" s="10">
        <f t="shared" ref="G258:G269" si="98">C258</f>
        <v>0</v>
      </c>
      <c r="H258" s="107"/>
      <c r="I258" s="116" t="str">
        <f t="shared" si="96"/>
        <v/>
      </c>
      <c r="J258" s="4"/>
      <c r="K258" s="33" t="str">
        <f>IF(C258&lt;&gt;0,IF(AND(C258&lt;C257),"Preço Ok Coluna (A) Faixa 2","ERRO Preço Coluna (A) Faixa 2"),"Lançar Preço Coluna (A) Faixa 2")</f>
        <v>Lançar Preço Coluna (A) Faixa 2</v>
      </c>
      <c r="L258" s="33" t="str">
        <f>IF(D258&lt;&gt;0,IF(AND(D258&lt;D257),"Preço Ok Coluna (B) Faixa 2","ERRO Preço Coluna (B) Faixa 2"),"Lançar Preço Coluna (B) Faixa 2")</f>
        <v>ERRO Preço Coluna (B) Faixa 2</v>
      </c>
      <c r="M258" s="33" t="str">
        <f>IF(E258&lt;&gt;0,IF(AND(E258&lt;E257),"Preço Ok Coluna (C) Faixa 2","ERRO Preço Coluna (C) Faixa 2"),"Lançar Preço Coluna (C) Faixa 2")</f>
        <v>ERRO Preço Coluna (C) Faixa 2</v>
      </c>
      <c r="N258" s="33" t="str">
        <f>IF(F258&lt;&gt;0,IF(AND(F258&lt;F257),"Preço Ok Coluna (D) Faixa 2","ERRO Preço Coluna (D) Faixa 2"),"Lançar Preço Coluna (D) Faixa 2")</f>
        <v>ERRO Preço Coluna (D) Faixa 2</v>
      </c>
      <c r="O258" s="33"/>
      <c r="P258" s="31" t="str">
        <f>IF(F258&lt;&gt;"",IF(I258=TRUE,"Preços OK na Faixa 2","ERRO Preços na Faixa 2"),"Lançar Preços na Faixa 2")</f>
        <v>ERRO Preços na Faixa 2</v>
      </c>
    </row>
    <row r="259" spans="1:16" ht="25.5">
      <c r="A259" s="11">
        <v>3</v>
      </c>
      <c r="B259" s="12" t="s">
        <v>3</v>
      </c>
      <c r="C259" s="19"/>
      <c r="D259" s="118">
        <f t="shared" si="97"/>
        <v>-1.0000000000000001E-5</v>
      </c>
      <c r="E259" s="118">
        <f t="shared" si="97"/>
        <v>-2.0000000000000002E-5</v>
      </c>
      <c r="F259" s="118">
        <f t="shared" si="97"/>
        <v>-3.0000000000000004E-5</v>
      </c>
      <c r="G259" s="10">
        <f t="shared" si="98"/>
        <v>0</v>
      </c>
      <c r="H259" s="107"/>
      <c r="I259" s="116" t="str">
        <f t="shared" si="96"/>
        <v/>
      </c>
      <c r="J259" s="4"/>
      <c r="K259" s="33" t="str">
        <f>IF(C259&lt;&gt;0,IF(AND(C259&lt;C258),"Preço Ok Coluna (A) Faixa 3","ERRO Preço Coluna (A) Faixa 3"),"Lançar Preço Coluna (A) Faixa 3")</f>
        <v>Lançar Preço Coluna (A) Faixa 3</v>
      </c>
      <c r="L259" s="33" t="str">
        <f>IF(D259&lt;&gt;0,IF(AND(D259&lt;D258),"Preço Ok Coluna (B) Faixa 3","ERRO Preço Coluna (B) Faixa 3"),"Lançar Preço Coluna (B) Faixa 3")</f>
        <v>ERRO Preço Coluna (B) Faixa 3</v>
      </c>
      <c r="M259" s="33" t="str">
        <f>IF(E259&lt;&gt;0,IF(AND(E259&lt;E258),"Preço Ok Coluna (C) Faixa 3","ERRO Preço Coluna (C) Faixa 3"),"Lançar Preço Coluna (C) Faixa3")</f>
        <v>ERRO Preço Coluna (C) Faixa 3</v>
      </c>
      <c r="N259" s="33" t="str">
        <f>IF(F259&lt;&gt;0,IF(AND(F259&lt;F258),"Preço Ok Coluna (D) Faixa 3","ERRO Preço Coluna (D) Faixa 3"),"Lançar Preço Coluna (D) Faixa 3")</f>
        <v>ERRO Preço Coluna (D) Faixa 3</v>
      </c>
      <c r="O259" s="33"/>
      <c r="P259" s="31" t="str">
        <f>IF(F259&lt;&gt;"",IF(I259=TRUE,"Preços OK na Faixa 3","ERRO Preços na Faixa 3"),"Lançar Preços na Faixa 3")</f>
        <v>ERRO Preços na Faixa 3</v>
      </c>
    </row>
    <row r="260" spans="1:16" ht="25.5">
      <c r="A260" s="11">
        <v>4</v>
      </c>
      <c r="B260" s="12" t="s">
        <v>4</v>
      </c>
      <c r="C260" s="19"/>
      <c r="D260" s="118">
        <f t="shared" si="97"/>
        <v>-1.0000000000000001E-5</v>
      </c>
      <c r="E260" s="118">
        <f t="shared" si="97"/>
        <v>-2.0000000000000002E-5</v>
      </c>
      <c r="F260" s="118">
        <f t="shared" si="97"/>
        <v>-3.0000000000000004E-5</v>
      </c>
      <c r="G260" s="10">
        <f t="shared" si="98"/>
        <v>0</v>
      </c>
      <c r="H260" s="107"/>
      <c r="I260" s="116" t="str">
        <f t="shared" si="96"/>
        <v/>
      </c>
      <c r="J260" s="4"/>
      <c r="K260" s="33" t="str">
        <f>IF(C260&lt;&gt;0,IF(AND(C260&lt;C259),"Preço Ok Coluna (A) Faixa 4","ERRO Preço Coluna (A) Faixa 4"),"Lançar Preço Coluna (A) Faixa 4")</f>
        <v>Lançar Preço Coluna (A) Faixa 4</v>
      </c>
      <c r="L260" s="33" t="str">
        <f>IF(D260&lt;&gt;0,IF(AND(D260&lt;D259),"Preço Ok Coluna (B) Faixa 4","ERRO Preço Coluna (B) Faixa 4"),"Lançar Preço Coluna (B) Faixa 4")</f>
        <v>ERRO Preço Coluna (B) Faixa 4</v>
      </c>
      <c r="M260" s="33" t="str">
        <f>IF(E260&lt;&gt;0,IF(AND(E260&lt;E259),"Preço Ok Coluna (C) Faixa 4","ERRO Preço Coluna (C) Faixa 4"),"Lançar Preço Coluna (C) Faixa 4")</f>
        <v>ERRO Preço Coluna (C) Faixa 4</v>
      </c>
      <c r="N260" s="33" t="str">
        <f>IF(F260&lt;&gt;0,IF(AND(F260&lt;F259),"Preço Ok Coluna (D) Faixa 4","ERRO Preço Coluna (D) Faixa 4"),"Lançar Preço Coluna (D) Faixa 4")</f>
        <v>ERRO Preço Coluna (D) Faixa 4</v>
      </c>
      <c r="O260" s="33"/>
      <c r="P260" s="31" t="str">
        <f>IF(F260&lt;&gt;"",IF(I260=TRUE,"Preços OK na Faixa 4","ERRO Preços na Faixa 4"),"Lançar Preços na Faixa 4")</f>
        <v>ERRO Preços na Faixa 4</v>
      </c>
    </row>
    <row r="261" spans="1:16" ht="25.5">
      <c r="A261" s="14">
        <v>5</v>
      </c>
      <c r="B261" s="15" t="s">
        <v>5</v>
      </c>
      <c r="C261" s="19"/>
      <c r="D261" s="118">
        <f t="shared" si="97"/>
        <v>-1.0000000000000001E-5</v>
      </c>
      <c r="E261" s="118">
        <f t="shared" si="97"/>
        <v>-2.0000000000000002E-5</v>
      </c>
      <c r="F261" s="118">
        <f t="shared" si="97"/>
        <v>-3.0000000000000004E-5</v>
      </c>
      <c r="G261" s="10">
        <f t="shared" si="98"/>
        <v>0</v>
      </c>
      <c r="H261" s="107"/>
      <c r="I261" s="116" t="str">
        <f t="shared" si="96"/>
        <v/>
      </c>
      <c r="J261" s="18"/>
      <c r="K261" s="33" t="str">
        <f>IF(C261&lt;&gt;0,IF(AND(C261&lt;C260),"Preço Ok Coluna (A) Faixa 5","ERRO Preço Coluna (A) Faixa 5"),"Lançar Preço Coluna (A) Faixa 5")</f>
        <v>Lançar Preço Coluna (A) Faixa 5</v>
      </c>
      <c r="L261" s="33" t="str">
        <f>IF(D261&lt;&gt;0,IF(AND(D261&lt;D260),"Preço Ok Coluna (B) Faixa 5","ERRO Preço Coluna (B) Faixa 5"),"Lançar Preço Coluna (B) Faixa 5")</f>
        <v>ERRO Preço Coluna (B) Faixa 5</v>
      </c>
      <c r="M261" s="33" t="str">
        <f>IF(E261&lt;&gt;0,IF(AND(E261&lt;E260),"Preço Ok Coluna (C) Faixa 5","ERRO Preço Coluna (C) Faixa 5"),"Lançar Preço Coluna (C) Faixa 5")</f>
        <v>ERRO Preço Coluna (C) Faixa 5</v>
      </c>
      <c r="N261" s="33" t="str">
        <f>IF(F261&lt;&gt;0,IF(AND(F261&lt;F260),"Preço Ok Coluna (D) Faixa 5","ERRO Preço Coluna (D) Faixa 5"),"Lançar Preço Coluna (D) Faixa 5")</f>
        <v>ERRO Preço Coluna (D) Faixa 5</v>
      </c>
      <c r="O261" s="33"/>
      <c r="P261" s="31" t="str">
        <f>IF(F261&lt;&gt;"",IF(I261=TRUE,"Preços OK na Faixa 5","ERRO Preços na Faixa 5"),"Lançar Preços na Faixa 5")</f>
        <v>ERRO Preços na Faixa 5</v>
      </c>
    </row>
    <row r="262" spans="1:16" ht="25.5">
      <c r="A262" s="11">
        <v>6</v>
      </c>
      <c r="B262" s="12" t="s">
        <v>6</v>
      </c>
      <c r="C262" s="19"/>
      <c r="D262" s="118">
        <f t="shared" si="97"/>
        <v>-1.0000000000000001E-5</v>
      </c>
      <c r="E262" s="118">
        <f t="shared" si="97"/>
        <v>-2.0000000000000002E-5</v>
      </c>
      <c r="F262" s="118">
        <f t="shared" si="97"/>
        <v>-3.0000000000000004E-5</v>
      </c>
      <c r="G262" s="10">
        <f t="shared" si="98"/>
        <v>0</v>
      </c>
      <c r="H262" s="107"/>
      <c r="I262" s="116" t="str">
        <f t="shared" si="96"/>
        <v/>
      </c>
      <c r="J262" s="4"/>
      <c r="K262" s="33" t="str">
        <f>IF(C262&lt;&gt;0,IF(AND(C262&lt;C261),"Preço Ok Coluna (A) Faixa 6","ERRO Preço Coluna (A) Faixa 6"),"Lançar Preço Coluna (A) Faixa 6")</f>
        <v>Lançar Preço Coluna (A) Faixa 6</v>
      </c>
      <c r="L262" s="33" t="str">
        <f>IF(D262&lt;&gt;0,IF(AND(D262&lt;D261),"Preço Ok Coluna (B) Faixa 6","ERRO Preço Coluna (B) Faixa 6"),"Lançar Preço Coluna (B) Faixa 6")</f>
        <v>ERRO Preço Coluna (B) Faixa 6</v>
      </c>
      <c r="M262" s="33" t="str">
        <f>IF(E262&lt;&gt;0,IF(AND(E262&lt;E261),"Preço Ok Coluna (C) Faixa 6","ERRO Preço Coluna (C) Faixa 6"),"Lançar Preço Coluna (C) Faixa 6")</f>
        <v>ERRO Preço Coluna (C) Faixa 6</v>
      </c>
      <c r="N262" s="33" t="str">
        <f>IF(F262&lt;&gt;0,IF(AND(F262&lt;F261),"Preço Ok Coluna (D) Faixa 6","ERRO Preço Coluna (D) Faixa 6"),"Lançar Preço Coluna (D) Faixa 6")</f>
        <v>ERRO Preço Coluna (D) Faixa 6</v>
      </c>
      <c r="O262" s="33"/>
      <c r="P262" s="31" t="str">
        <f>IF(F262&lt;&gt;"",IF(I262=TRUE,"Preços OK na Faixa 6","ERRO Preços na Faixa 6"),"Lançar Preços na Faixa 6")</f>
        <v>ERRO Preços na Faixa 6</v>
      </c>
    </row>
    <row r="263" spans="1:16" ht="25.5">
      <c r="A263" s="11">
        <v>7</v>
      </c>
      <c r="B263" s="12" t="s">
        <v>7</v>
      </c>
      <c r="C263" s="19"/>
      <c r="D263" s="118">
        <f t="shared" si="97"/>
        <v>-1.0000000000000001E-5</v>
      </c>
      <c r="E263" s="118">
        <f t="shared" si="97"/>
        <v>-2.0000000000000002E-5</v>
      </c>
      <c r="F263" s="118">
        <f t="shared" si="97"/>
        <v>-3.0000000000000004E-5</v>
      </c>
      <c r="G263" s="10">
        <f t="shared" si="98"/>
        <v>0</v>
      </c>
      <c r="H263" s="107"/>
      <c r="I263" s="116" t="str">
        <f t="shared" si="96"/>
        <v/>
      </c>
      <c r="J263" s="4"/>
      <c r="K263" s="33" t="str">
        <f>IF(C263&lt;&gt;0,IF(AND(C263&lt;C262),"Preço Ok Coluna (A) Faixa 7","ERRO Preço Coluna (A) Faixa 7"),"Lançar Preço Coluna (A) Faixa 7")</f>
        <v>Lançar Preço Coluna (A) Faixa 7</v>
      </c>
      <c r="L263" s="33" t="str">
        <f>IF(D263&lt;&gt;0,IF(AND(D263&lt;D262),"Preço Ok Coluna (B) Faixa 7","ERRO Preço Coluna (B) Faixa 7"),"Lançar Preço Coluna (B) Faixa 7")</f>
        <v>ERRO Preço Coluna (B) Faixa 7</v>
      </c>
      <c r="M263" s="33" t="str">
        <f>IF(E263&lt;&gt;0,IF(AND(E263&lt;E262),"Preço Ok Coluna (C) Faixa 7","ERRO Preço Coluna (C) Faixa 7"),"Lançar Preço Coluna (C) Faixa 7")</f>
        <v>ERRO Preço Coluna (C) Faixa 7</v>
      </c>
      <c r="N263" s="33" t="str">
        <f>IF(F263&lt;&gt;0,IF(AND(F263&lt;F262),"Preço Ok Coluna (D) Faixa 7","ERRO Preço Coluna (D) Faixa 7"),"Lançar Preço Coluna (D) Faixa 7")</f>
        <v>ERRO Preço Coluna (D) Faixa 7</v>
      </c>
      <c r="O263" s="33"/>
      <c r="P263" s="31" t="str">
        <f>IF(F263&lt;&gt;"",IF(I263=TRUE,"Preços OK na Faixa 7","ERRO Preços na Faixa 7"),"Lançar Preços na Faixa 7")</f>
        <v>ERRO Preços na Faixa 7</v>
      </c>
    </row>
    <row r="264" spans="1:16" ht="25.5">
      <c r="A264" s="11">
        <v>8</v>
      </c>
      <c r="B264" s="12" t="s">
        <v>8</v>
      </c>
      <c r="C264" s="19"/>
      <c r="D264" s="118">
        <f t="shared" si="97"/>
        <v>-1.0000000000000001E-5</v>
      </c>
      <c r="E264" s="118">
        <f t="shared" si="97"/>
        <v>-2.0000000000000002E-5</v>
      </c>
      <c r="F264" s="118">
        <f t="shared" si="97"/>
        <v>-3.0000000000000004E-5</v>
      </c>
      <c r="G264" s="10">
        <f t="shared" si="98"/>
        <v>0</v>
      </c>
      <c r="H264" s="107"/>
      <c r="I264" s="116" t="str">
        <f t="shared" si="96"/>
        <v/>
      </c>
      <c r="J264" s="4"/>
      <c r="K264" s="33" t="str">
        <f>IF(C264&lt;&gt;0,IF(AND(C264&lt;C263),"Preço Ok Coluna (A) Faixa 8","ERRO Preço Coluna (A) Faixa 8"),"Lançar Preço Coluna (A) Faixa 8")</f>
        <v>Lançar Preço Coluna (A) Faixa 8</v>
      </c>
      <c r="L264" s="33" t="str">
        <f>IF(D264&lt;&gt;0,IF(AND(D264&lt;D263),"Preço Ok Coluna (B) Faixa 8","ERRO Preço Coluna (B) Faixa 8"),"Lançar Preço Coluna (B) Faixa 8")</f>
        <v>ERRO Preço Coluna (B) Faixa 8</v>
      </c>
      <c r="M264" s="33" t="str">
        <f>IF(E264&lt;&gt;0,IF(AND(E264&lt;E263),"Preço Ok Coluna (C) Faixa 8","ERRO Preço Coluna (C) Faixa 8"),"Lançar Preço Coluna (C) Faixa 8")</f>
        <v>ERRO Preço Coluna (C) Faixa 8</v>
      </c>
      <c r="N264" s="33" t="str">
        <f>IF(F264&lt;&gt;0,IF(AND(F264&lt;F263),"Preço Ok Coluna (D) Faixa 8","ERRO Preço Coluna (D) Faixa 8"),"Lançar Preço Coluna (D) Faixa 8")</f>
        <v>ERRO Preço Coluna (D) Faixa 8</v>
      </c>
      <c r="O264" s="33"/>
      <c r="P264" s="31" t="str">
        <f>IF(F264&lt;&gt;"",IF(I264=TRUE,"Preços OK na Faixa 8","ERRO Preços na Faixa 8"),"Lançar Preços na Faixa 8")</f>
        <v>ERRO Preços na Faixa 8</v>
      </c>
    </row>
    <row r="265" spans="1:16" ht="25.5">
      <c r="A265" s="11">
        <v>9</v>
      </c>
      <c r="B265" s="12" t="s">
        <v>9</v>
      </c>
      <c r="C265" s="19"/>
      <c r="D265" s="118">
        <f t="shared" si="97"/>
        <v>-1.0000000000000001E-5</v>
      </c>
      <c r="E265" s="118">
        <f t="shared" si="97"/>
        <v>-2.0000000000000002E-5</v>
      </c>
      <c r="F265" s="118">
        <f t="shared" si="97"/>
        <v>-3.0000000000000004E-5</v>
      </c>
      <c r="G265" s="10">
        <f t="shared" si="98"/>
        <v>0</v>
      </c>
      <c r="H265" s="107"/>
      <c r="I265" s="116" t="str">
        <f t="shared" si="96"/>
        <v/>
      </c>
      <c r="J265" s="4"/>
      <c r="K265" s="33" t="str">
        <f>IF(C265&lt;&gt;0,IF(AND(C265&lt;C264),"Preço Ok Coluna (A) Faixa 9","ERRO Preço Coluna (A) Faixa 9"),"Lançar Preço Coluna (A) Faixa 9")</f>
        <v>Lançar Preço Coluna (A) Faixa 9</v>
      </c>
      <c r="L265" s="33" t="str">
        <f>IF(D265&lt;&gt;0,IF(AND(D265&lt;D264),"Preço Ok Coluna (B) Faixa 9","ERRO Preço Coluna (B) Faixa 9"),"Lançar Preço Coluna (B) Faixa 9")</f>
        <v>ERRO Preço Coluna (B) Faixa 9</v>
      </c>
      <c r="M265" s="33" t="str">
        <f>IF(E265&lt;&gt;0,IF(AND(E265&lt;E264),"Preço Ok Coluna (C) Faixa 9","ERRO Preço Coluna (C) Faixa 9"),"Lançar Preço Coluna (C) Faixa 9")</f>
        <v>ERRO Preço Coluna (C) Faixa 9</v>
      </c>
      <c r="N265" s="33" t="str">
        <f>IF(F265&lt;&gt;0,IF(AND(F265&lt;F264),"Preço Ok Coluna (D) Faixa 9","ERRO Preço Coluna (D) Faixa 9"),"Lançar Preço Coluna (D) Faixa 9")</f>
        <v>ERRO Preço Coluna (D) Faixa 9</v>
      </c>
      <c r="O265" s="33"/>
      <c r="P265" s="31" t="str">
        <f>IF(F265&lt;&gt;"",IF(I265=TRUE,"Preços OK na Faixa 9","ERRO Preços na Faixa 9"),"Lançar Preços na Faixa 9")</f>
        <v>ERRO Preços na Faixa 9</v>
      </c>
    </row>
    <row r="266" spans="1:16" ht="25.5">
      <c r="A266" s="11">
        <v>10</v>
      </c>
      <c r="B266" s="12" t="s">
        <v>10</v>
      </c>
      <c r="C266" s="19"/>
      <c r="D266" s="118">
        <f t="shared" si="97"/>
        <v>-1.0000000000000001E-5</v>
      </c>
      <c r="E266" s="118">
        <f t="shared" si="97"/>
        <v>-2.0000000000000002E-5</v>
      </c>
      <c r="F266" s="118">
        <f t="shared" si="97"/>
        <v>-3.0000000000000004E-5</v>
      </c>
      <c r="G266" s="10">
        <f t="shared" si="98"/>
        <v>0</v>
      </c>
      <c r="H266" s="107"/>
      <c r="I266" s="116" t="str">
        <f t="shared" si="96"/>
        <v/>
      </c>
      <c r="J266" s="4"/>
      <c r="K266" s="33" t="str">
        <f>IF(C266&lt;&gt;0,IF(AND(C266&lt;C265),"Preço Ok Coluna (A) Faixa 10","ERRO Preço Coluna (A) Faixa 10"),"Lançar Preço Coluna (A) Faixa 10")</f>
        <v>Lançar Preço Coluna (A) Faixa 10</v>
      </c>
      <c r="L266" s="33" t="str">
        <f>IF(D266&lt;&gt;0,IF(AND(D266&lt;D265),"Preço Ok Coluna (B) Faixa 10","ERRO Preço Coluna (B) Faixa 10"),"Lançar Preço Coluna (B) Faixa 10")</f>
        <v>ERRO Preço Coluna (B) Faixa 10</v>
      </c>
      <c r="M266" s="33" t="str">
        <f>IF(E266&lt;&gt;0,IF(AND(E266&lt;E265),"Preço Ok Coluna (C) Faixa 10","ERRO Preço Coluna (C) Faixa 10"),"Lançar Preço Coluna (C) Faixa 10")</f>
        <v>ERRO Preço Coluna (C) Faixa 10</v>
      </c>
      <c r="N266" s="33" t="str">
        <f>IF(F266&lt;&gt;0,IF(AND(F266&lt;F265),"Preço Ok Coluna (D) Faixa 10","ERRO Preço Coluna (D) Faixa 10"),"Lançar Preço Coluna (D) Faixa 10")</f>
        <v>ERRO Preço Coluna (D) Faixa 10</v>
      </c>
      <c r="O266" s="33"/>
      <c r="P266" s="31" t="str">
        <f>IF(F266&lt;&gt;"",IF(I266=TRUE,"Preços OK na Faixa 10","ERRO Preços na Faixa 10"),"Lançar Preços na Faixa 10")</f>
        <v>ERRO Preços na Faixa 10</v>
      </c>
    </row>
    <row r="267" spans="1:16" ht="25.5">
      <c r="A267" s="11">
        <v>11</v>
      </c>
      <c r="B267" s="12" t="s">
        <v>11</v>
      </c>
      <c r="C267" s="19"/>
      <c r="D267" s="118">
        <f t="shared" si="97"/>
        <v>-1.0000000000000001E-5</v>
      </c>
      <c r="E267" s="118">
        <f t="shared" si="97"/>
        <v>-2.0000000000000002E-5</v>
      </c>
      <c r="F267" s="118">
        <f t="shared" si="97"/>
        <v>-3.0000000000000004E-5</v>
      </c>
      <c r="G267" s="10">
        <f t="shared" si="98"/>
        <v>0</v>
      </c>
      <c r="H267" s="107"/>
      <c r="I267" s="116" t="str">
        <f t="shared" si="96"/>
        <v/>
      </c>
      <c r="J267" s="4"/>
      <c r="K267" s="33" t="str">
        <f>IF(C267&lt;&gt;0,IF(AND(C267&lt;C266),"Preço Ok Coluna (A) Faixa 11","ERRO Preço Coluna (A) Faixa 11"),"Lançar Preço Coluna (A) Faixa 11")</f>
        <v>Lançar Preço Coluna (A) Faixa 11</v>
      </c>
      <c r="L267" s="33" t="str">
        <f>IF(D267&lt;&gt;0,IF(AND(D267&lt;D266),"Preço Ok Coluna (B) Faixa 11","ERRO Preço Coluna (B) Faixa 11"),"Lançar Preço Coluna (B) Faixa 11")</f>
        <v>ERRO Preço Coluna (B) Faixa 11</v>
      </c>
      <c r="M267" s="33" t="str">
        <f>IF(E267&lt;&gt;0,IF(AND(E267&lt;E266),"Preço Ok Coluna (C) Faixa 11","ERRO Preço Coluna (C) Faixa 11"),"Lançar Preço Coluna (C) Faixa 11")</f>
        <v>ERRO Preço Coluna (C) Faixa 11</v>
      </c>
      <c r="N267" s="33" t="str">
        <f>IF(F267&lt;&gt;0,IF(AND(F267&lt;F266),"Preço Ok Coluna (D) Faixa 11","ERRO Preço Coluna (D) Faixa 11"),"Lançar Preço Coluna (D) Faixa 11")</f>
        <v>ERRO Preço Coluna (D) Faixa 11</v>
      </c>
      <c r="O267" s="33"/>
      <c r="P267" s="31" t="str">
        <f>IF(F267&lt;&gt;"",IF(I267=TRUE,"Preços OK na Faixa 11","ERRO Preços na Faixa 11"),"Lançar Preços na Faixa 11")</f>
        <v>ERRO Preços na Faixa 11</v>
      </c>
    </row>
    <row r="268" spans="1:16" ht="25.5">
      <c r="A268" s="11">
        <v>12</v>
      </c>
      <c r="B268" s="12" t="s">
        <v>12</v>
      </c>
      <c r="C268" s="19"/>
      <c r="D268" s="118">
        <f t="shared" si="97"/>
        <v>-1.0000000000000001E-5</v>
      </c>
      <c r="E268" s="118">
        <f t="shared" si="97"/>
        <v>-2.0000000000000002E-5</v>
      </c>
      <c r="F268" s="118">
        <f t="shared" si="97"/>
        <v>-3.0000000000000004E-5</v>
      </c>
      <c r="G268" s="10">
        <f t="shared" si="98"/>
        <v>0</v>
      </c>
      <c r="H268" s="107"/>
      <c r="I268" s="116" t="str">
        <f t="shared" si="96"/>
        <v/>
      </c>
      <c r="J268" s="4"/>
      <c r="K268" s="39" t="str">
        <f>IF(C268&lt;&gt;0,IF(AND(C268&lt;C267),"Preço Ok Coluna (A) Faixa 12","ERRO Preço Coluna (A) Faixa 12"),"Lançar Preço Coluna (A) Faixa 12")</f>
        <v>Lançar Preço Coluna (A) Faixa 12</v>
      </c>
      <c r="L268" s="39" t="str">
        <f>IF(D268&lt;&gt;0,IF(AND(D268&lt;D267),"Preço Ok Coluna (B) Faixa 12","ERRO Preço Coluna (B) Faixa 12"),"Lançar Preço Coluna (B) Faixa 12")</f>
        <v>ERRO Preço Coluna (B) Faixa 12</v>
      </c>
      <c r="M268" s="39" t="str">
        <f>IF(E268&lt;&gt;0,IF(AND(E268&lt;E267),"Preço Ok Coluna (C) Faixa 12","ERRO Preço Coluna (C) Faixa 12"),"Lançar Preço Coluna (C) Faixa 12")</f>
        <v>ERRO Preço Coluna (C) Faixa 12</v>
      </c>
      <c r="N268" s="39" t="str">
        <f>IF(F268&lt;&gt;0,IF(AND(F268&lt;F267),"Preço Ok Coluna (D) Faixa 12","ERRO Preço Coluna (D) Faixa 12"),"Lançar Preço Coluna (D) Faixa 12")</f>
        <v>ERRO Preço Coluna (D) Faixa 12</v>
      </c>
      <c r="O268" s="33"/>
      <c r="P268" s="36" t="str">
        <f>IF(F268&lt;&gt;"",IF(I268=TRUE,"Preços OK na Faixa 12","ERRO Preços na Faixa 12"),"Lançar Preços na Faixa 12")</f>
        <v>ERRO Preços na Faixa 12</v>
      </c>
    </row>
    <row r="269" spans="1:16" ht="26.25" thickBot="1">
      <c r="A269" s="46">
        <v>13</v>
      </c>
      <c r="B269" s="47" t="s">
        <v>13</v>
      </c>
      <c r="C269" s="48"/>
      <c r="D269" s="209">
        <f t="shared" si="97"/>
        <v>-1.0000000000000001E-5</v>
      </c>
      <c r="E269" s="209">
        <f t="shared" si="97"/>
        <v>-2.0000000000000002E-5</v>
      </c>
      <c r="F269" s="209">
        <f t="shared" si="97"/>
        <v>-3.0000000000000004E-5</v>
      </c>
      <c r="G269" s="49">
        <f t="shared" si="98"/>
        <v>0</v>
      </c>
      <c r="H269" s="107">
        <f>SUM(G257:G269)</f>
        <v>0</v>
      </c>
      <c r="I269" s="116" t="str">
        <f t="shared" si="96"/>
        <v/>
      </c>
      <c r="J269" s="4"/>
      <c r="K269" s="39" t="str">
        <f>IF(C269&lt;&gt;0,IF(AND(C269&lt;C268),"Preço Ok Coluna (A) Faixa 13","ERRO Preço Coluna (A) Faixa 13"),"Lançar Preço Coluna (A) Faixa 13")</f>
        <v>Lançar Preço Coluna (A) Faixa 13</v>
      </c>
      <c r="L269" s="39" t="str">
        <f>IF(D269&lt;&gt;0,IF(AND(D269&lt;D268),"Preço Ok Coluna (B) Faixa 12","ERRO Preço Coluna (B) Faixa 12"),"Lançar Preço Coluna (B) Faixa 12")</f>
        <v>ERRO Preço Coluna (B) Faixa 12</v>
      </c>
      <c r="M269" s="39" t="str">
        <f>IF(E269&lt;&gt;0,IF(AND(E269&lt;E268),"Preço Ok Coluna (C) Faixa 12","ERRO Preço Coluna (C) Faixa 12"),"Lançar Preço Coluna (C) Faixa 12")</f>
        <v>ERRO Preço Coluna (C) Faixa 12</v>
      </c>
      <c r="N269" s="39" t="str">
        <f>IF(F269&lt;&gt;0,IF(AND(F269&lt;F268),"Preço Ok Coluna (D) Faixa 12","ERRO Preço Coluna (D) Faixa 12"),"Lançar Preço Coluna (D) Faixa 12")</f>
        <v>ERRO Preço Coluna (D) Faixa 12</v>
      </c>
      <c r="O269" s="39"/>
      <c r="P269" s="36" t="str">
        <f>IF(F269&lt;&gt;"",IF(I269=TRUE,"Preços OK na Faixa 13","ERRO Preços na Faixa 13"),"Lançar Preços na Faixa 13")</f>
        <v>ERRO Preços na Faixa 13</v>
      </c>
    </row>
    <row r="270" spans="1:16" ht="13.5" thickBot="1">
      <c r="H270" s="108"/>
      <c r="K270" s="35"/>
      <c r="L270" s="35"/>
      <c r="M270" s="35"/>
      <c r="N270" s="35"/>
      <c r="O270" s="35"/>
      <c r="P270" s="42"/>
    </row>
    <row r="271" spans="1:16" s="63" customFormat="1" ht="30.75" customHeight="1" thickBot="1">
      <c r="A271" s="120" t="s">
        <v>243</v>
      </c>
      <c r="B271" s="121"/>
      <c r="C271" s="121"/>
      <c r="D271" s="121"/>
      <c r="E271" s="122"/>
      <c r="F271" s="122"/>
      <c r="G271" s="123"/>
      <c r="H271" s="104"/>
      <c r="I271" s="117"/>
      <c r="J271" s="60"/>
      <c r="K271" s="145" t="s">
        <v>50</v>
      </c>
      <c r="L271" s="145"/>
      <c r="M271" s="145"/>
      <c r="N271" s="145"/>
      <c r="O271" s="61"/>
      <c r="P271" s="147" t="s">
        <v>51</v>
      </c>
    </row>
    <row r="272" spans="1:16" ht="39.75" customHeight="1" thickBot="1">
      <c r="A272" s="124" t="s">
        <v>178</v>
      </c>
      <c r="B272" s="125"/>
      <c r="C272" s="125"/>
      <c r="D272" s="125"/>
      <c r="E272" s="125"/>
      <c r="F272" s="125"/>
      <c r="G272" s="126"/>
      <c r="H272" s="105"/>
      <c r="J272" s="4"/>
      <c r="K272" s="145"/>
      <c r="L272" s="145"/>
      <c r="M272" s="145"/>
      <c r="N272" s="145"/>
      <c r="O272" s="18"/>
      <c r="P272" s="147"/>
    </row>
    <row r="273" spans="1:16" ht="13.5" customHeight="1" thickBot="1">
      <c r="A273" s="127" t="s">
        <v>37</v>
      </c>
      <c r="B273" s="127" t="s">
        <v>36</v>
      </c>
      <c r="C273" s="130" t="s">
        <v>179</v>
      </c>
      <c r="D273" s="131"/>
      <c r="E273" s="131"/>
      <c r="F273" s="132"/>
      <c r="G273" s="133" t="s">
        <v>231</v>
      </c>
      <c r="H273" s="106"/>
      <c r="J273" s="4"/>
      <c r="K273" s="145"/>
      <c r="L273" s="145"/>
      <c r="M273" s="145"/>
      <c r="N273" s="145"/>
      <c r="O273" s="18"/>
      <c r="P273" s="147"/>
    </row>
    <row r="274" spans="1:16" ht="13.5" customHeight="1" thickBot="1">
      <c r="A274" s="128"/>
      <c r="B274" s="128"/>
      <c r="C274" s="136" t="s">
        <v>41</v>
      </c>
      <c r="D274" s="82" t="s">
        <v>42</v>
      </c>
      <c r="E274" s="82" t="s">
        <v>43</v>
      </c>
      <c r="F274" s="82" t="s">
        <v>44</v>
      </c>
      <c r="G274" s="134"/>
      <c r="H274" s="106"/>
      <c r="J274" s="4"/>
      <c r="K274" s="145"/>
      <c r="L274" s="145"/>
      <c r="M274" s="145"/>
      <c r="N274" s="145"/>
      <c r="O274" s="18"/>
      <c r="P274" s="147"/>
    </row>
    <row r="275" spans="1:16" ht="39" customHeight="1" thickBot="1">
      <c r="A275" s="129"/>
      <c r="B275" s="129"/>
      <c r="C275" s="138"/>
      <c r="D275" s="83" t="s">
        <v>47</v>
      </c>
      <c r="E275" s="83" t="s">
        <v>48</v>
      </c>
      <c r="F275" s="83" t="s">
        <v>49</v>
      </c>
      <c r="G275" s="135"/>
      <c r="H275" s="106"/>
      <c r="J275" s="4"/>
      <c r="K275" s="146"/>
      <c r="L275" s="146"/>
      <c r="M275" s="146"/>
      <c r="N275" s="146"/>
      <c r="O275" s="32"/>
      <c r="P275" s="148"/>
    </row>
    <row r="276" spans="1:16" ht="25.5">
      <c r="A276" s="8">
        <v>1</v>
      </c>
      <c r="B276" s="9" t="s">
        <v>1</v>
      </c>
      <c r="C276" s="19"/>
      <c r="D276" s="118">
        <f>C276-0.00001</f>
        <v>-1.0000000000000001E-5</v>
      </c>
      <c r="E276" s="118">
        <f t="shared" ref="E276:F276" si="99">D276-0.00001</f>
        <v>-2.0000000000000002E-5</v>
      </c>
      <c r="F276" s="118">
        <f t="shared" si="99"/>
        <v>-3.0000000000000004E-5</v>
      </c>
      <c r="G276" s="10">
        <f>C276</f>
        <v>0</v>
      </c>
      <c r="H276" s="107"/>
      <c r="I276" s="116" t="str">
        <f t="shared" ref="I276:I288" si="100">IF(C276&lt;&gt;0,AND(D276&lt;C276,E276&lt;D276,F276&lt;E276),"")</f>
        <v/>
      </c>
      <c r="J276" s="4"/>
      <c r="K276" s="40" t="str">
        <f>IF(C276&lt;&gt;0,IF(AND(C276&lt;C257),"Preço Ok Coluna (A) Faixa 1","ERRO Preço Coluna (A) Faixa 1"),"Lançar Preço Coluna (A) Faixa 1")</f>
        <v>Lançar Preço Coluna (A) Faixa 1</v>
      </c>
      <c r="L276" s="40" t="str">
        <f>IF(D276&lt;&gt;0,IF(AND(D276&lt;D257),"Preço Ok Coluna (B) Faixa 1","ERRO Preço Coluna (B) Faixa 1"),"Lançar Preço Coluna (B) Faixa 1")</f>
        <v>ERRO Preço Coluna (B) Faixa 1</v>
      </c>
      <c r="M276" s="40" t="str">
        <f>IF(E276&lt;&gt;0,IF(AND(E276&lt;E257),"Preço Ok Coluna (C) Faixa 1","ERRO Preço Coluna (C) Faixa 1"),"Lançar Preço Coluna (C) Faixa 1")</f>
        <v>ERRO Preço Coluna (C) Faixa 1</v>
      </c>
      <c r="N276" s="40" t="str">
        <f>IF(F276&lt;&gt;0,IF(AND(F276&lt;F257),"Preço Ok Coluna (D) Faixa 1","ERRO Preço Coluna (D) Faixa 1"),"Lançar Preço Coluna (D) Faixa 1")</f>
        <v>ERRO Preço Coluna (D) Faixa 1</v>
      </c>
      <c r="O276" s="40"/>
      <c r="P276" s="31" t="str">
        <f>IF(F276&lt;&gt;"",IF(I276=TRUE,"Preços OK na Faixa 1","ERRO Preços na Faixa 1"),"Lançar Preços na Faixa 1")</f>
        <v>ERRO Preços na Faixa 1</v>
      </c>
    </row>
    <row r="277" spans="1:16" ht="25.5">
      <c r="A277" s="11">
        <v>2</v>
      </c>
      <c r="B277" s="12" t="s">
        <v>2</v>
      </c>
      <c r="C277" s="19"/>
      <c r="D277" s="118">
        <f t="shared" ref="D277:F288" si="101">C277-0.00001</f>
        <v>-1.0000000000000001E-5</v>
      </c>
      <c r="E277" s="118">
        <f t="shared" si="101"/>
        <v>-2.0000000000000002E-5</v>
      </c>
      <c r="F277" s="118">
        <f t="shared" si="101"/>
        <v>-3.0000000000000004E-5</v>
      </c>
      <c r="G277" s="10">
        <f t="shared" ref="G277:G288" si="102">C277</f>
        <v>0</v>
      </c>
      <c r="H277" s="107"/>
      <c r="I277" s="116" t="str">
        <f t="shared" si="100"/>
        <v/>
      </c>
      <c r="J277" s="4"/>
      <c r="K277" s="40" t="str">
        <f>IF(C277&lt;&gt;0,IF(AND(C277&lt;C258),"Preço Ok Coluna (A) Faixa 1","ERRO Preço Coluna (A) Faixa 1"),"Lançar Preço Coluna (A) Faixa 1")</f>
        <v>Lançar Preço Coluna (A) Faixa 1</v>
      </c>
      <c r="L277" s="40" t="str">
        <f>IF(D277&lt;&gt;0,IF(AND(D277&lt;D258),"Preço Ok Coluna (B) Faixa 1","ERRO Preço Coluna (B) Faixa 1"),"Lançar Preço Coluna (B) Faixa 1")</f>
        <v>ERRO Preço Coluna (B) Faixa 1</v>
      </c>
      <c r="M277" s="40" t="str">
        <f>IF(E277&lt;&gt;0,IF(AND(E277&lt;E258),"Preço Ok Coluna (C) Faixa 1","ERRO Preço Coluna (C) Faixa 1"),"Lançar Preço Coluna (C) Faixa 1")</f>
        <v>ERRO Preço Coluna (C) Faixa 1</v>
      </c>
      <c r="N277" s="40" t="str">
        <f>IF(F277&lt;&gt;0,IF(AND(F277&lt;F258),"Preço Ok Coluna (D) Faixa 1","ERRO Preço Coluna (D) Faixa 1"),"Lançar Preço Coluna (D) Faixa 1")</f>
        <v>ERRO Preço Coluna (D) Faixa 1</v>
      </c>
      <c r="O277" s="33"/>
      <c r="P277" s="31" t="str">
        <f>IF(F277&lt;&gt;"",IF(I277=TRUE,"Preços OK na Faixa 2","ERRO Preços na Faixa 2"),"Lançar Preços na Faixa 2")</f>
        <v>ERRO Preços na Faixa 2</v>
      </c>
    </row>
    <row r="278" spans="1:16" ht="25.5">
      <c r="A278" s="94">
        <v>3</v>
      </c>
      <c r="B278" s="95" t="s">
        <v>3</v>
      </c>
      <c r="C278" s="19"/>
      <c r="D278" s="118">
        <f t="shared" si="101"/>
        <v>-1.0000000000000001E-5</v>
      </c>
      <c r="E278" s="118">
        <f t="shared" si="101"/>
        <v>-2.0000000000000002E-5</v>
      </c>
      <c r="F278" s="118">
        <f t="shared" si="101"/>
        <v>-3.0000000000000004E-5</v>
      </c>
      <c r="G278" s="10">
        <f t="shared" si="102"/>
        <v>0</v>
      </c>
      <c r="H278" s="107"/>
      <c r="I278" s="116" t="str">
        <f t="shared" si="100"/>
        <v/>
      </c>
      <c r="J278" s="4"/>
      <c r="K278" s="40" t="str">
        <f t="shared" ref="K278:K288" si="103">IF(C278&lt;&gt;0,IF(AND(C278&lt;C259),"Preço Ok Coluna (A) Faixa 1","ERRO Preço Coluna (A) Faixa 1"),"Lançar Preço Coluna (A) Faixa 1")</f>
        <v>Lançar Preço Coluna (A) Faixa 1</v>
      </c>
      <c r="L278" s="40" t="str">
        <f t="shared" ref="L278:L288" si="104">IF(D278&lt;&gt;0,IF(AND(D278&lt;D259),"Preço Ok Coluna (B) Faixa 1","ERRO Preço Coluna (B) Faixa 1"),"Lançar Preço Coluna (B) Faixa 1")</f>
        <v>ERRO Preço Coluna (B) Faixa 1</v>
      </c>
      <c r="M278" s="40" t="str">
        <f t="shared" ref="M278:M288" si="105">IF(E278&lt;&gt;0,IF(AND(E278&lt;E259),"Preço Ok Coluna (C) Faixa 1","ERRO Preço Coluna (C) Faixa 1"),"Lançar Preço Coluna (C) Faixa 1")</f>
        <v>ERRO Preço Coluna (C) Faixa 1</v>
      </c>
      <c r="N278" s="40" t="str">
        <f t="shared" ref="N278:N288" si="106">IF(F278&lt;&gt;0,IF(AND(F278&lt;F259),"Preço Ok Coluna (D) Faixa 1","ERRO Preço Coluna (D) Faixa 1"),"Lançar Preço Coluna (D) Faixa 1")</f>
        <v>ERRO Preço Coluna (D) Faixa 1</v>
      </c>
      <c r="O278" s="33"/>
      <c r="P278" s="31" t="str">
        <f>IF(F278&lt;&gt;"",IF(I278=TRUE,"Preços OK na Faixa 3","ERRO Preços na Faixa 3"),"Lançar Preços na Faixa 3")</f>
        <v>ERRO Preços na Faixa 3</v>
      </c>
    </row>
    <row r="279" spans="1:16" ht="25.5">
      <c r="A279" s="11">
        <v>4</v>
      </c>
      <c r="B279" s="12" t="s">
        <v>4</v>
      </c>
      <c r="C279" s="19"/>
      <c r="D279" s="118">
        <f t="shared" si="101"/>
        <v>-1.0000000000000001E-5</v>
      </c>
      <c r="E279" s="118">
        <f t="shared" si="101"/>
        <v>-2.0000000000000002E-5</v>
      </c>
      <c r="F279" s="118">
        <f t="shared" si="101"/>
        <v>-3.0000000000000004E-5</v>
      </c>
      <c r="G279" s="10">
        <f t="shared" si="102"/>
        <v>0</v>
      </c>
      <c r="H279" s="107"/>
      <c r="I279" s="116" t="str">
        <f t="shared" si="100"/>
        <v/>
      </c>
      <c r="J279" s="4"/>
      <c r="K279" s="40" t="str">
        <f t="shared" si="103"/>
        <v>Lançar Preço Coluna (A) Faixa 1</v>
      </c>
      <c r="L279" s="40" t="str">
        <f t="shared" si="104"/>
        <v>ERRO Preço Coluna (B) Faixa 1</v>
      </c>
      <c r="M279" s="40" t="str">
        <f t="shared" si="105"/>
        <v>ERRO Preço Coluna (C) Faixa 1</v>
      </c>
      <c r="N279" s="40" t="str">
        <f t="shared" si="106"/>
        <v>ERRO Preço Coluna (D) Faixa 1</v>
      </c>
      <c r="O279" s="33"/>
      <c r="P279" s="31" t="str">
        <f>IF(F279&lt;&gt;"",IF(I279=TRUE,"Preços OK na Faixa 4","ERRO Preços na Faixa 4"),"Lançar Preços na Faixa 4")</f>
        <v>ERRO Preços na Faixa 4</v>
      </c>
    </row>
    <row r="280" spans="1:16" ht="25.5">
      <c r="A280" s="14">
        <v>5</v>
      </c>
      <c r="B280" s="15" t="s">
        <v>5</v>
      </c>
      <c r="C280" s="19"/>
      <c r="D280" s="118">
        <f t="shared" si="101"/>
        <v>-1.0000000000000001E-5</v>
      </c>
      <c r="E280" s="118">
        <f t="shared" si="101"/>
        <v>-2.0000000000000002E-5</v>
      </c>
      <c r="F280" s="118">
        <f t="shared" si="101"/>
        <v>-3.0000000000000004E-5</v>
      </c>
      <c r="G280" s="10">
        <f t="shared" si="102"/>
        <v>0</v>
      </c>
      <c r="H280" s="107"/>
      <c r="I280" s="116" t="str">
        <f t="shared" si="100"/>
        <v/>
      </c>
      <c r="J280" s="18"/>
      <c r="K280" s="40" t="str">
        <f t="shared" si="103"/>
        <v>Lançar Preço Coluna (A) Faixa 1</v>
      </c>
      <c r="L280" s="40" t="str">
        <f t="shared" si="104"/>
        <v>ERRO Preço Coluna (B) Faixa 1</v>
      </c>
      <c r="M280" s="40" t="str">
        <f t="shared" si="105"/>
        <v>ERRO Preço Coluna (C) Faixa 1</v>
      </c>
      <c r="N280" s="40" t="str">
        <f t="shared" si="106"/>
        <v>ERRO Preço Coluna (D) Faixa 1</v>
      </c>
      <c r="O280" s="33"/>
      <c r="P280" s="31" t="str">
        <f>IF(F280&lt;&gt;"",IF(I280=TRUE,"Preços OK na Faixa 5","ERRO Preços na Faixa 5"),"Lançar Preços na Faixa 5")</f>
        <v>ERRO Preços na Faixa 5</v>
      </c>
    </row>
    <row r="281" spans="1:16" ht="25.5">
      <c r="A281" s="11">
        <v>6</v>
      </c>
      <c r="B281" s="12" t="s">
        <v>6</v>
      </c>
      <c r="C281" s="19"/>
      <c r="D281" s="118">
        <f t="shared" si="101"/>
        <v>-1.0000000000000001E-5</v>
      </c>
      <c r="E281" s="118">
        <f t="shared" si="101"/>
        <v>-2.0000000000000002E-5</v>
      </c>
      <c r="F281" s="118">
        <f t="shared" si="101"/>
        <v>-3.0000000000000004E-5</v>
      </c>
      <c r="G281" s="10">
        <f t="shared" si="102"/>
        <v>0</v>
      </c>
      <c r="H281" s="107"/>
      <c r="I281" s="116" t="str">
        <f t="shared" si="100"/>
        <v/>
      </c>
      <c r="J281" s="4"/>
      <c r="K281" s="40" t="str">
        <f t="shared" si="103"/>
        <v>Lançar Preço Coluna (A) Faixa 1</v>
      </c>
      <c r="L281" s="40" t="str">
        <f t="shared" si="104"/>
        <v>ERRO Preço Coluna (B) Faixa 1</v>
      </c>
      <c r="M281" s="40" t="str">
        <f t="shared" si="105"/>
        <v>ERRO Preço Coluna (C) Faixa 1</v>
      </c>
      <c r="N281" s="40" t="str">
        <f t="shared" si="106"/>
        <v>ERRO Preço Coluna (D) Faixa 1</v>
      </c>
      <c r="O281" s="33"/>
      <c r="P281" s="31" t="str">
        <f>IF(F281&lt;&gt;"",IF(I281=TRUE,"Preços OK na Faixa 6","ERRO Preços na Faixa 6"),"Lançar Preços na Faixa 6")</f>
        <v>ERRO Preços na Faixa 6</v>
      </c>
    </row>
    <row r="282" spans="1:16" ht="25.5">
      <c r="A282" s="11">
        <v>7</v>
      </c>
      <c r="B282" s="12" t="s">
        <v>7</v>
      </c>
      <c r="C282" s="19"/>
      <c r="D282" s="118">
        <f t="shared" si="101"/>
        <v>-1.0000000000000001E-5</v>
      </c>
      <c r="E282" s="118">
        <f t="shared" si="101"/>
        <v>-2.0000000000000002E-5</v>
      </c>
      <c r="F282" s="118">
        <f t="shared" si="101"/>
        <v>-3.0000000000000004E-5</v>
      </c>
      <c r="G282" s="10">
        <f t="shared" si="102"/>
        <v>0</v>
      </c>
      <c r="H282" s="107"/>
      <c r="I282" s="116" t="str">
        <f t="shared" si="100"/>
        <v/>
      </c>
      <c r="J282" s="4"/>
      <c r="K282" s="40" t="str">
        <f t="shared" si="103"/>
        <v>Lançar Preço Coluna (A) Faixa 1</v>
      </c>
      <c r="L282" s="40" t="str">
        <f t="shared" si="104"/>
        <v>ERRO Preço Coluna (B) Faixa 1</v>
      </c>
      <c r="M282" s="40" t="str">
        <f t="shared" si="105"/>
        <v>ERRO Preço Coluna (C) Faixa 1</v>
      </c>
      <c r="N282" s="40" t="str">
        <f t="shared" si="106"/>
        <v>ERRO Preço Coluna (D) Faixa 1</v>
      </c>
      <c r="O282" s="33"/>
      <c r="P282" s="31" t="str">
        <f>IF(F282&lt;&gt;"",IF(I282=TRUE,"Preços OK na Faixa 7","ERRO Preços na Faixa 7"),"Lançar Preços na Faixa 7")</f>
        <v>ERRO Preços na Faixa 7</v>
      </c>
    </row>
    <row r="283" spans="1:16" ht="25.5">
      <c r="A283" s="11">
        <v>8</v>
      </c>
      <c r="B283" s="12" t="s">
        <v>8</v>
      </c>
      <c r="C283" s="19"/>
      <c r="D283" s="118">
        <f t="shared" si="101"/>
        <v>-1.0000000000000001E-5</v>
      </c>
      <c r="E283" s="118">
        <f t="shared" si="101"/>
        <v>-2.0000000000000002E-5</v>
      </c>
      <c r="F283" s="118">
        <f t="shared" si="101"/>
        <v>-3.0000000000000004E-5</v>
      </c>
      <c r="G283" s="10">
        <f t="shared" si="102"/>
        <v>0</v>
      </c>
      <c r="H283" s="107"/>
      <c r="I283" s="116" t="str">
        <f t="shared" si="100"/>
        <v/>
      </c>
      <c r="J283" s="4"/>
      <c r="K283" s="40" t="str">
        <f t="shared" si="103"/>
        <v>Lançar Preço Coluna (A) Faixa 1</v>
      </c>
      <c r="L283" s="40" t="str">
        <f t="shared" si="104"/>
        <v>ERRO Preço Coluna (B) Faixa 1</v>
      </c>
      <c r="M283" s="40" t="str">
        <f t="shared" si="105"/>
        <v>ERRO Preço Coluna (C) Faixa 1</v>
      </c>
      <c r="N283" s="40" t="str">
        <f t="shared" si="106"/>
        <v>ERRO Preço Coluna (D) Faixa 1</v>
      </c>
      <c r="O283" s="33"/>
      <c r="P283" s="31" t="str">
        <f>IF(F283&lt;&gt;"",IF(I283=TRUE,"Preços OK na Faixa 8","ERRO Preços na Faixa 8"),"Lançar Preços na Faixa 8")</f>
        <v>ERRO Preços na Faixa 8</v>
      </c>
    </row>
    <row r="284" spans="1:16" ht="25.5">
      <c r="A284" s="11">
        <v>9</v>
      </c>
      <c r="B284" s="12" t="s">
        <v>9</v>
      </c>
      <c r="C284" s="19"/>
      <c r="D284" s="118">
        <f t="shared" si="101"/>
        <v>-1.0000000000000001E-5</v>
      </c>
      <c r="E284" s="118">
        <f t="shared" si="101"/>
        <v>-2.0000000000000002E-5</v>
      </c>
      <c r="F284" s="118">
        <f t="shared" si="101"/>
        <v>-3.0000000000000004E-5</v>
      </c>
      <c r="G284" s="10">
        <f t="shared" si="102"/>
        <v>0</v>
      </c>
      <c r="H284" s="107"/>
      <c r="I284" s="116" t="str">
        <f t="shared" si="100"/>
        <v/>
      </c>
      <c r="J284" s="4"/>
      <c r="K284" s="40" t="str">
        <f t="shared" si="103"/>
        <v>Lançar Preço Coluna (A) Faixa 1</v>
      </c>
      <c r="L284" s="40" t="str">
        <f t="shared" si="104"/>
        <v>ERRO Preço Coluna (B) Faixa 1</v>
      </c>
      <c r="M284" s="40" t="str">
        <f t="shared" si="105"/>
        <v>ERRO Preço Coluna (C) Faixa 1</v>
      </c>
      <c r="N284" s="40" t="str">
        <f t="shared" si="106"/>
        <v>ERRO Preço Coluna (D) Faixa 1</v>
      </c>
      <c r="O284" s="33"/>
      <c r="P284" s="31" t="str">
        <f>IF(F284&lt;&gt;"",IF(I284=TRUE,"Preços OK na Faixa 9","ERRO Preços na Faixa 9"),"Lançar Preços na Faixa 9")</f>
        <v>ERRO Preços na Faixa 9</v>
      </c>
    </row>
    <row r="285" spans="1:16" ht="25.5">
      <c r="A285" s="11">
        <v>10</v>
      </c>
      <c r="B285" s="12" t="s">
        <v>10</v>
      </c>
      <c r="C285" s="19"/>
      <c r="D285" s="118">
        <f t="shared" si="101"/>
        <v>-1.0000000000000001E-5</v>
      </c>
      <c r="E285" s="118">
        <f t="shared" si="101"/>
        <v>-2.0000000000000002E-5</v>
      </c>
      <c r="F285" s="118">
        <f t="shared" si="101"/>
        <v>-3.0000000000000004E-5</v>
      </c>
      <c r="G285" s="10">
        <f t="shared" si="102"/>
        <v>0</v>
      </c>
      <c r="H285" s="107"/>
      <c r="I285" s="116" t="str">
        <f t="shared" si="100"/>
        <v/>
      </c>
      <c r="J285" s="4"/>
      <c r="K285" s="40" t="str">
        <f t="shared" si="103"/>
        <v>Lançar Preço Coluna (A) Faixa 1</v>
      </c>
      <c r="L285" s="40" t="str">
        <f t="shared" si="104"/>
        <v>ERRO Preço Coluna (B) Faixa 1</v>
      </c>
      <c r="M285" s="40" t="str">
        <f t="shared" si="105"/>
        <v>ERRO Preço Coluna (C) Faixa 1</v>
      </c>
      <c r="N285" s="40" t="str">
        <f t="shared" si="106"/>
        <v>ERRO Preço Coluna (D) Faixa 1</v>
      </c>
      <c r="O285" s="33"/>
      <c r="P285" s="31" t="str">
        <f>IF(F285&lt;&gt;"",IF(I285=TRUE,"Preços OK na Faixa 10","ERRO Preços na Faixa 10"),"Lançar Preços na Faixa 10")</f>
        <v>ERRO Preços na Faixa 10</v>
      </c>
    </row>
    <row r="286" spans="1:16" ht="25.5">
      <c r="A286" s="11">
        <v>11</v>
      </c>
      <c r="B286" s="12" t="s">
        <v>11</v>
      </c>
      <c r="C286" s="19"/>
      <c r="D286" s="118">
        <f t="shared" si="101"/>
        <v>-1.0000000000000001E-5</v>
      </c>
      <c r="E286" s="118">
        <f t="shared" si="101"/>
        <v>-2.0000000000000002E-5</v>
      </c>
      <c r="F286" s="118">
        <f t="shared" si="101"/>
        <v>-3.0000000000000004E-5</v>
      </c>
      <c r="G286" s="10">
        <f t="shared" si="102"/>
        <v>0</v>
      </c>
      <c r="H286" s="107"/>
      <c r="I286" s="116" t="str">
        <f t="shared" si="100"/>
        <v/>
      </c>
      <c r="J286" s="4"/>
      <c r="K286" s="40" t="str">
        <f t="shared" si="103"/>
        <v>Lançar Preço Coluna (A) Faixa 1</v>
      </c>
      <c r="L286" s="40" t="str">
        <f t="shared" si="104"/>
        <v>ERRO Preço Coluna (B) Faixa 1</v>
      </c>
      <c r="M286" s="40" t="str">
        <f t="shared" si="105"/>
        <v>ERRO Preço Coluna (C) Faixa 1</v>
      </c>
      <c r="N286" s="40" t="str">
        <f t="shared" si="106"/>
        <v>ERRO Preço Coluna (D) Faixa 1</v>
      </c>
      <c r="O286" s="33"/>
      <c r="P286" s="31" t="str">
        <f>IF(F286&lt;&gt;"",IF(I286=TRUE,"Preços OK na Faixa 11","ERRO Preços na Faixa 11"),"Lançar Preços na Faixa 11")</f>
        <v>ERRO Preços na Faixa 11</v>
      </c>
    </row>
    <row r="287" spans="1:16" ht="25.5">
      <c r="A287" s="11">
        <v>12</v>
      </c>
      <c r="B287" s="12" t="s">
        <v>12</v>
      </c>
      <c r="C287" s="19"/>
      <c r="D287" s="118">
        <f t="shared" si="101"/>
        <v>-1.0000000000000001E-5</v>
      </c>
      <c r="E287" s="118">
        <f t="shared" si="101"/>
        <v>-2.0000000000000002E-5</v>
      </c>
      <c r="F287" s="118">
        <f t="shared" si="101"/>
        <v>-3.0000000000000004E-5</v>
      </c>
      <c r="G287" s="10">
        <f t="shared" si="102"/>
        <v>0</v>
      </c>
      <c r="H287" s="107"/>
      <c r="I287" s="116" t="str">
        <f t="shared" si="100"/>
        <v/>
      </c>
      <c r="J287" s="4"/>
      <c r="K287" s="40" t="str">
        <f t="shared" si="103"/>
        <v>Lançar Preço Coluna (A) Faixa 1</v>
      </c>
      <c r="L287" s="40" t="str">
        <f t="shared" si="104"/>
        <v>ERRO Preço Coluna (B) Faixa 1</v>
      </c>
      <c r="M287" s="40" t="str">
        <f t="shared" si="105"/>
        <v>ERRO Preço Coluna (C) Faixa 1</v>
      </c>
      <c r="N287" s="40" t="str">
        <f t="shared" si="106"/>
        <v>ERRO Preço Coluna (D) Faixa 1</v>
      </c>
      <c r="O287" s="33"/>
      <c r="P287" s="36" t="str">
        <f>IF(F287&lt;&gt;"",IF(I287=TRUE,"Preços OK na Faixa 12","ERRO Preços na Faixa 12"),"Lançar Preços na Faixa 12")</f>
        <v>ERRO Preços na Faixa 12</v>
      </c>
    </row>
    <row r="288" spans="1:16" ht="26.25" thickBot="1">
      <c r="A288" s="46">
        <v>13</v>
      </c>
      <c r="B288" s="47" t="s">
        <v>13</v>
      </c>
      <c r="C288" s="48"/>
      <c r="D288" s="209">
        <f t="shared" si="101"/>
        <v>-1.0000000000000001E-5</v>
      </c>
      <c r="E288" s="209">
        <f t="shared" si="101"/>
        <v>-2.0000000000000002E-5</v>
      </c>
      <c r="F288" s="209">
        <f t="shared" si="101"/>
        <v>-3.0000000000000004E-5</v>
      </c>
      <c r="G288" s="49">
        <f t="shared" si="102"/>
        <v>0</v>
      </c>
      <c r="H288" s="107">
        <f>SUM(G276:G288)</f>
        <v>0</v>
      </c>
      <c r="I288" s="116" t="str">
        <f t="shared" si="100"/>
        <v/>
      </c>
      <c r="J288" s="4"/>
      <c r="K288" s="40" t="str">
        <f t="shared" si="103"/>
        <v>Lançar Preço Coluna (A) Faixa 1</v>
      </c>
      <c r="L288" s="40" t="str">
        <f t="shared" si="104"/>
        <v>ERRO Preço Coluna (B) Faixa 1</v>
      </c>
      <c r="M288" s="40" t="str">
        <f t="shared" si="105"/>
        <v>ERRO Preço Coluna (C) Faixa 1</v>
      </c>
      <c r="N288" s="40" t="str">
        <f t="shared" si="106"/>
        <v>ERRO Preço Coluna (D) Faixa 1</v>
      </c>
      <c r="O288" s="39"/>
      <c r="P288" s="36" t="str">
        <f>IF(F288&lt;&gt;"",IF(I288=TRUE,"Preços OK na Faixa 13","ERRO Preços na Faixa 13"),"Lançar Preços na Faixa 13")</f>
        <v>ERRO Preços na Faixa 13</v>
      </c>
    </row>
    <row r="290" spans="1:12" ht="30" customHeight="1">
      <c r="A290" s="180" t="s">
        <v>241</v>
      </c>
      <c r="B290" s="181"/>
      <c r="C290" s="181"/>
      <c r="D290" s="181"/>
      <c r="E290" s="181"/>
      <c r="F290" s="182"/>
      <c r="G290" s="113">
        <f>SUM(H10:H288)</f>
        <v>0</v>
      </c>
      <c r="H290" s="76"/>
      <c r="J290" s="4"/>
      <c r="K290" s="17"/>
      <c r="L290" s="1"/>
    </row>
  </sheetData>
  <sheetProtection password="DD21" sheet="1" objects="1" scenarios="1"/>
  <dataConsolidate/>
  <mergeCells count="129">
    <mergeCell ref="A290:F290"/>
    <mergeCell ref="A271:G271"/>
    <mergeCell ref="K271:N275"/>
    <mergeCell ref="P271:P275"/>
    <mergeCell ref="A272:G272"/>
    <mergeCell ref="A273:A275"/>
    <mergeCell ref="B273:B275"/>
    <mergeCell ref="C273:F273"/>
    <mergeCell ref="G273:G275"/>
    <mergeCell ref="C274:C275"/>
    <mergeCell ref="A252:G252"/>
    <mergeCell ref="K252:N256"/>
    <mergeCell ref="P252:P256"/>
    <mergeCell ref="A253:G253"/>
    <mergeCell ref="A254:A256"/>
    <mergeCell ref="B254:B256"/>
    <mergeCell ref="C254:F254"/>
    <mergeCell ref="G254:G256"/>
    <mergeCell ref="C255:C256"/>
    <mergeCell ref="A233:G233"/>
    <mergeCell ref="K233:N237"/>
    <mergeCell ref="P233:P237"/>
    <mergeCell ref="A234:G234"/>
    <mergeCell ref="A235:A237"/>
    <mergeCell ref="B235:B237"/>
    <mergeCell ref="C235:F235"/>
    <mergeCell ref="G235:G237"/>
    <mergeCell ref="C236:C237"/>
    <mergeCell ref="A214:G214"/>
    <mergeCell ref="K214:N218"/>
    <mergeCell ref="P214:P218"/>
    <mergeCell ref="A215:G215"/>
    <mergeCell ref="A216:A218"/>
    <mergeCell ref="B216:B218"/>
    <mergeCell ref="C216:F216"/>
    <mergeCell ref="G216:G218"/>
    <mergeCell ref="A195:G195"/>
    <mergeCell ref="K195:N199"/>
    <mergeCell ref="P195:P199"/>
    <mergeCell ref="A196:G196"/>
    <mergeCell ref="A197:A199"/>
    <mergeCell ref="B197:B199"/>
    <mergeCell ref="C197:F197"/>
    <mergeCell ref="G197:G199"/>
    <mergeCell ref="A176:G176"/>
    <mergeCell ref="K176:N180"/>
    <mergeCell ref="P176:P180"/>
    <mergeCell ref="A177:G177"/>
    <mergeCell ref="A178:A180"/>
    <mergeCell ref="B178:B180"/>
    <mergeCell ref="C178:F178"/>
    <mergeCell ref="G178:G180"/>
    <mergeCell ref="A157:G157"/>
    <mergeCell ref="K157:N161"/>
    <mergeCell ref="P157:P161"/>
    <mergeCell ref="A158:G158"/>
    <mergeCell ref="A159:A161"/>
    <mergeCell ref="B159:B161"/>
    <mergeCell ref="C159:F159"/>
    <mergeCell ref="G159:G161"/>
    <mergeCell ref="A138:G138"/>
    <mergeCell ref="K138:N142"/>
    <mergeCell ref="P138:P142"/>
    <mergeCell ref="A139:G139"/>
    <mergeCell ref="A140:A142"/>
    <mergeCell ref="B140:B142"/>
    <mergeCell ref="C140:F140"/>
    <mergeCell ref="G140:G142"/>
    <mergeCell ref="C141:C142"/>
    <mergeCell ref="A119:G119"/>
    <mergeCell ref="K119:N123"/>
    <mergeCell ref="P119:P123"/>
    <mergeCell ref="A120:G120"/>
    <mergeCell ref="A121:A123"/>
    <mergeCell ref="B121:B123"/>
    <mergeCell ref="C121:F121"/>
    <mergeCell ref="G121:G123"/>
    <mergeCell ref="A100:G100"/>
    <mergeCell ref="K100:N104"/>
    <mergeCell ref="P100:P104"/>
    <mergeCell ref="A101:G101"/>
    <mergeCell ref="A102:A104"/>
    <mergeCell ref="B102:B104"/>
    <mergeCell ref="C102:F102"/>
    <mergeCell ref="G102:G104"/>
    <mergeCell ref="A81:G81"/>
    <mergeCell ref="K81:N85"/>
    <mergeCell ref="P81:P85"/>
    <mergeCell ref="A82:G82"/>
    <mergeCell ref="A83:A85"/>
    <mergeCell ref="B83:B85"/>
    <mergeCell ref="C83:F83"/>
    <mergeCell ref="G83:G85"/>
    <mergeCell ref="A62:G62"/>
    <mergeCell ref="K62:N66"/>
    <mergeCell ref="P62:P66"/>
    <mergeCell ref="A63:G63"/>
    <mergeCell ref="A64:A66"/>
    <mergeCell ref="B64:B66"/>
    <mergeCell ref="C64:F64"/>
    <mergeCell ref="G64:G66"/>
    <mergeCell ref="A43:G43"/>
    <mergeCell ref="K43:N47"/>
    <mergeCell ref="P43:P47"/>
    <mergeCell ref="A44:G44"/>
    <mergeCell ref="A45:A47"/>
    <mergeCell ref="B45:B47"/>
    <mergeCell ref="C45:F45"/>
    <mergeCell ref="G45:G47"/>
    <mergeCell ref="A24:G24"/>
    <mergeCell ref="K24:N28"/>
    <mergeCell ref="P24:P28"/>
    <mergeCell ref="A25:G25"/>
    <mergeCell ref="A26:A28"/>
    <mergeCell ref="B26:B28"/>
    <mergeCell ref="C26:F26"/>
    <mergeCell ref="G26:G28"/>
    <mergeCell ref="A1:G1"/>
    <mergeCell ref="K1:P1"/>
    <mergeCell ref="A2:G2"/>
    <mergeCell ref="A3:G3"/>
    <mergeCell ref="A5:G5"/>
    <mergeCell ref="K5:N9"/>
    <mergeCell ref="P5:P9"/>
    <mergeCell ref="A6:G6"/>
    <mergeCell ref="A7:A9"/>
    <mergeCell ref="B7:B9"/>
    <mergeCell ref="C7:F7"/>
    <mergeCell ref="G7:G9"/>
  </mergeCells>
  <conditionalFormatting sqref="K10:O22 K29:O41 K48:O60 K86:N86">
    <cfRule type="containsText" dxfId="35" priority="34" operator="containsText" text="ERRO">
      <formula>NOT(ISERROR(SEARCH("ERRO",K10)))</formula>
    </cfRule>
  </conditionalFormatting>
  <conditionalFormatting sqref="K3:P3 K10:P23 K29:P42 K48:P61 K86:P98">
    <cfRule type="containsText" dxfId="34" priority="32" operator="containsText" text="ERRO">
      <formula>NOT(ISERROR(SEARCH("ERRO",K3)))</formula>
    </cfRule>
    <cfRule type="containsText" dxfId="33" priority="33" operator="containsText" text="Lançar">
      <formula>NOT(ISERROR(SEARCH("Lançar",K3)))</formula>
    </cfRule>
  </conditionalFormatting>
  <conditionalFormatting sqref="K238:N238 K257:N257 K276:N276">
    <cfRule type="containsText" dxfId="32" priority="31" operator="containsText" text="ERRO">
      <formula>NOT(ISERROR(SEARCH("ERRO",K238)))</formula>
    </cfRule>
  </conditionalFormatting>
  <conditionalFormatting sqref="K238:P250 K257:P269 K276:P288">
    <cfRule type="containsText" dxfId="31" priority="29" operator="containsText" text="ERRO">
      <formula>NOT(ISERROR(SEARCH("ERRO",K238)))</formula>
    </cfRule>
    <cfRule type="containsText" dxfId="30" priority="30" operator="containsText" text="Lançar">
      <formula>NOT(ISERROR(SEARCH("Lançar",K238)))</formula>
    </cfRule>
  </conditionalFormatting>
  <conditionalFormatting sqref="P10:P22 P29:P41 P48:P60">
    <cfRule type="containsText" dxfId="29" priority="27" operator="containsText" text="ERRO">
      <formula>NOT(ISERROR(SEARCH("ERRO",P10)))</formula>
    </cfRule>
  </conditionalFormatting>
  <conditionalFormatting sqref="P162:P174 P181:P193 P200:P212">
    <cfRule type="containsText" dxfId="28" priority="26" operator="containsText" text="ERRO">
      <formula>NOT(ISERROR(SEARCH("ERRO",P162)))</formula>
    </cfRule>
  </conditionalFormatting>
  <conditionalFormatting sqref="K162:O174 K181:O193 K200:O212">
    <cfRule type="containsText" dxfId="27" priority="25" operator="containsText" text="ERRO">
      <formula>NOT(ISERROR(SEARCH("ERRO",K162)))</formula>
    </cfRule>
  </conditionalFormatting>
  <conditionalFormatting sqref="K162:P175 K181:P194 K200:P212">
    <cfRule type="containsText" dxfId="26" priority="23" operator="containsText" text="ERRO">
      <formula>NOT(ISERROR(SEARCH("ERRO",K162)))</formula>
    </cfRule>
    <cfRule type="containsText" dxfId="25" priority="24" operator="containsText" text="Lançar">
      <formula>NOT(ISERROR(SEARCH("Lançar",K162)))</formula>
    </cfRule>
  </conditionalFormatting>
  <conditionalFormatting sqref="K257:O269 K276:O288">
    <cfRule type="containsText" dxfId="24" priority="22" operator="containsText" text="ERRO">
      <formula>NOT(ISERROR(SEARCH("ERRO",K257)))</formula>
    </cfRule>
  </conditionalFormatting>
  <conditionalFormatting sqref="K257:P270 K276:P288">
    <cfRule type="containsText" dxfId="23" priority="20" operator="containsText" text="ERRO">
      <formula>NOT(ISERROR(SEARCH("ERRO",K257)))</formula>
    </cfRule>
    <cfRule type="containsText" dxfId="22" priority="21" operator="containsText" text="Lançar">
      <formula>NOT(ISERROR(SEARCH("Lançar",K257)))</formula>
    </cfRule>
  </conditionalFormatting>
  <conditionalFormatting sqref="P257:P269 P276:P288">
    <cfRule type="containsText" dxfId="21" priority="19" operator="containsText" text="ERRO">
      <formula>NOT(ISERROR(SEARCH("ERRO",P257)))</formula>
    </cfRule>
  </conditionalFormatting>
  <conditionalFormatting sqref="K67:N67">
    <cfRule type="containsText" dxfId="20" priority="18" operator="containsText" text="ERRO">
      <formula>NOT(ISERROR(SEARCH("ERRO",K67)))</formula>
    </cfRule>
  </conditionalFormatting>
  <conditionalFormatting sqref="K67:P79">
    <cfRule type="containsText" dxfId="19" priority="16" operator="containsText" text="ERRO">
      <formula>NOT(ISERROR(SEARCH("ERRO",K67)))</formula>
    </cfRule>
    <cfRule type="containsText" dxfId="18" priority="17" operator="containsText" text="Lançar">
      <formula>NOT(ISERROR(SEARCH("Lançar",K67)))</formula>
    </cfRule>
  </conditionalFormatting>
  <conditionalFormatting sqref="K105:N105">
    <cfRule type="containsText" dxfId="17" priority="15" operator="containsText" text="ERRO">
      <formula>NOT(ISERROR(SEARCH("ERRO",K105)))</formula>
    </cfRule>
  </conditionalFormatting>
  <conditionalFormatting sqref="K105:P117">
    <cfRule type="containsText" dxfId="16" priority="13" operator="containsText" text="ERRO">
      <formula>NOT(ISERROR(SEARCH("ERRO",K105)))</formula>
    </cfRule>
    <cfRule type="containsText" dxfId="15" priority="14" operator="containsText" text="Lançar">
      <formula>NOT(ISERROR(SEARCH("Lançar",K105)))</formula>
    </cfRule>
  </conditionalFormatting>
  <conditionalFormatting sqref="K124:N124">
    <cfRule type="containsText" dxfId="14" priority="12" operator="containsText" text="ERRO">
      <formula>NOT(ISERROR(SEARCH("ERRO",K124)))</formula>
    </cfRule>
  </conditionalFormatting>
  <conditionalFormatting sqref="K124:P136">
    <cfRule type="containsText" dxfId="13" priority="10" operator="containsText" text="ERRO">
      <formula>NOT(ISERROR(SEARCH("ERRO",K124)))</formula>
    </cfRule>
    <cfRule type="containsText" dxfId="12" priority="11" operator="containsText" text="Lançar">
      <formula>NOT(ISERROR(SEARCH("Lançar",K124)))</formula>
    </cfRule>
  </conditionalFormatting>
  <conditionalFormatting sqref="K143:N143">
    <cfRule type="containsText" dxfId="11" priority="9" operator="containsText" text="ERRO">
      <formula>NOT(ISERROR(SEARCH("ERRO",K143)))</formula>
    </cfRule>
  </conditionalFormatting>
  <conditionalFormatting sqref="K143:P155">
    <cfRule type="containsText" dxfId="10" priority="7" operator="containsText" text="ERRO">
      <formula>NOT(ISERROR(SEARCH("ERRO",K143)))</formula>
    </cfRule>
    <cfRule type="containsText" dxfId="9" priority="8" operator="containsText" text="Lançar">
      <formula>NOT(ISERROR(SEARCH("Lançar",K143)))</formula>
    </cfRule>
  </conditionalFormatting>
  <conditionalFormatting sqref="K219:N219">
    <cfRule type="containsText" dxfId="8" priority="6" operator="containsText" text="ERRO">
      <formula>NOT(ISERROR(SEARCH("ERRO",K219)))</formula>
    </cfRule>
  </conditionalFormatting>
  <conditionalFormatting sqref="K219:P231">
    <cfRule type="containsText" dxfId="7" priority="4" operator="containsText" text="ERRO">
      <formula>NOT(ISERROR(SEARCH("ERRO",K219)))</formula>
    </cfRule>
    <cfRule type="containsText" dxfId="6" priority="5" operator="containsText" text="Lançar">
      <formula>NOT(ISERROR(SEARCH("Lançar",K219)))</formula>
    </cfRule>
  </conditionalFormatting>
  <conditionalFormatting sqref="K238:N238">
    <cfRule type="containsText" dxfId="5" priority="3" operator="containsText" text="ERRO">
      <formula>NOT(ISERROR(SEARCH("ERRO",K238)))</formula>
    </cfRule>
  </conditionalFormatting>
  <conditionalFormatting sqref="K238:P250">
    <cfRule type="containsText" dxfId="4" priority="1" operator="containsText" text="ERRO">
      <formula>NOT(ISERROR(SEARCH("ERRO",K238)))</formula>
    </cfRule>
    <cfRule type="containsText" dxfId="3" priority="2" operator="containsText" text="Lançar">
      <formula>NOT(ISERROR(SEARCH("Lançar",K238)))</formula>
    </cfRule>
  </conditionalFormatting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>
    <oddHeader>&amp;CAnexo IV – Planilha de Cotação de Preços&amp;RPregão nº 05/2016</oddHeader>
    <oddFooter>&amp;R&amp;9Página &amp;P/&amp;N</oddFooter>
  </headerFooter>
  <rowBreaks count="14" manualBreakCount="14">
    <brk id="22" max="6" man="1"/>
    <brk id="41" max="6" man="1"/>
    <brk id="60" max="6" man="1"/>
    <brk id="79" max="6" man="1"/>
    <brk id="98" max="6" man="1"/>
    <brk id="117" max="6" man="1"/>
    <brk id="136" max="6" man="1"/>
    <brk id="155" max="6" man="1"/>
    <brk id="174" max="6" man="1"/>
    <brk id="193" max="6" man="1"/>
    <brk id="212" max="6" man="1"/>
    <brk id="231" max="6" man="1"/>
    <brk id="250" max="6" man="1"/>
    <brk id="269" max="6" man="1"/>
  </rowBreaks>
  <colBreaks count="2" manualBreakCount="2">
    <brk id="1" max="1048575" man="1"/>
    <brk id="2" min="2" max="28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Lote Único</vt:lpstr>
      <vt:lpstr>Lote 1</vt:lpstr>
      <vt:lpstr>Lote 2</vt:lpstr>
      <vt:lpstr>Lote 3</vt:lpstr>
      <vt:lpstr>Lote 4</vt:lpstr>
      <vt:lpstr>Lote 5</vt:lpstr>
      <vt:lpstr>'Lote 1'!Area_de_impressao</vt:lpstr>
      <vt:lpstr>'Lote 2'!Area_de_impressao</vt:lpstr>
      <vt:lpstr>'Lote 3'!Area_de_impressao</vt:lpstr>
      <vt:lpstr>'Lote 4'!Area_de_impressao</vt:lpstr>
      <vt:lpstr>'Lote 5'!Area_de_impressao</vt:lpstr>
      <vt:lpstr>'Lote Único'!Area_de_impressao</vt:lpstr>
      <vt:lpstr>'Lote 1'!Titulos_de_impressao</vt:lpstr>
      <vt:lpstr>'Lote 2'!Titulos_de_impressao</vt:lpstr>
      <vt:lpstr>'Lote 3'!Titulos_de_impressao</vt:lpstr>
      <vt:lpstr>'Lote 4'!Titulos_de_impressao</vt:lpstr>
      <vt:lpstr>'Lote 5'!Titulos_de_impressao</vt:lpstr>
      <vt:lpstr>'Lote Único'!Titulos_de_impressao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Uema</dc:creator>
  <cp:lastModifiedBy>Jorge</cp:lastModifiedBy>
  <cp:lastPrinted>2016-05-24T19:41:35Z</cp:lastPrinted>
  <dcterms:created xsi:type="dcterms:W3CDTF">2013-04-29T18:11:33Z</dcterms:created>
  <dcterms:modified xsi:type="dcterms:W3CDTF">2016-06-15T17:30:08Z</dcterms:modified>
</cp:coreProperties>
</file>